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Licitacoes\2025 - LICITAÇÕES\PREGÃO PRESENCIAL\PREGÃO PRESENCIAL Nº 054-2025 PNEUS\PROPOSTA\"/>
    </mc:Choice>
  </mc:AlternateContent>
  <xr:revisionPtr revIDLastSave="0" documentId="13_ncr:1_{3F57BD53-3B5A-4362-A891-5E452018FE3C}" xr6:coauthVersionLast="47" xr6:coauthVersionMax="47" xr10:uidLastSave="{00000000-0000-0000-0000-000000000000}"/>
  <bookViews>
    <workbookView xWindow="-120" yWindow="-120" windowWidth="20730" windowHeight="1104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H14" i="6" s="1"/>
  <c r="F14" i="6"/>
  <c r="A15" i="6"/>
  <c r="B15" i="6"/>
  <c r="C15" i="6"/>
  <c r="D15" i="6"/>
  <c r="E15" i="6"/>
  <c r="H15" i="6" s="1"/>
  <c r="F15" i="6"/>
  <c r="A16" i="6"/>
  <c r="B16" i="6"/>
  <c r="C16" i="6"/>
  <c r="D16" i="6"/>
  <c r="E16" i="6"/>
  <c r="F16" i="6"/>
  <c r="H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F32" i="6"/>
  <c r="H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F40" i="6"/>
  <c r="H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H46" i="6" s="1"/>
  <c r="F46" i="6"/>
  <c r="A47" i="6"/>
  <c r="B47" i="6"/>
  <c r="C47" i="6"/>
  <c r="D47" i="6"/>
  <c r="E47" i="6"/>
  <c r="H47" i="6" s="1"/>
  <c r="F47" i="6"/>
  <c r="A48" i="6"/>
  <c r="B48" i="6"/>
  <c r="C48" i="6"/>
  <c r="D48" i="6"/>
  <c r="E48" i="6"/>
  <c r="F48" i="6"/>
  <c r="H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H54" i="6" s="1"/>
  <c r="F54" i="6"/>
  <c r="A55" i="6"/>
  <c r="B55" i="6"/>
  <c r="C55" i="6"/>
  <c r="D55" i="6"/>
  <c r="E55" i="6"/>
  <c r="H55" i="6" s="1"/>
  <c r="F55" i="6"/>
  <c r="A56" i="6"/>
  <c r="B56" i="6"/>
  <c r="C56" i="6"/>
  <c r="D56" i="6"/>
  <c r="E56" i="6"/>
  <c r="F56" i="6"/>
  <c r="H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H62" i="6" s="1"/>
  <c r="F62" i="6"/>
  <c r="A63" i="6"/>
  <c r="B63" i="6"/>
  <c r="C63" i="6"/>
  <c r="D63" i="6"/>
  <c r="E63" i="6"/>
  <c r="H63" i="6" s="1"/>
  <c r="F63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E12" i="6"/>
  <c r="H12" i="6" s="1"/>
  <c r="B14" i="3" l="1"/>
  <c r="B15" i="3"/>
  <c r="C5" i="6"/>
  <c r="C3" i="6"/>
  <c r="H2" i="6"/>
  <c r="F2" i="6"/>
  <c r="C2" i="6"/>
  <c r="K4" i="3"/>
  <c r="K2" i="3"/>
  <c r="C3" i="3"/>
  <c r="C4" i="3"/>
  <c r="C5" i="3"/>
  <c r="I2" i="3"/>
  <c r="C2" i="3"/>
  <c r="B16" i="3" l="1"/>
  <c r="B17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8" i="3" l="1"/>
  <c r="B19" i="3" s="1"/>
  <c r="E13" i="6"/>
  <c r="H13" i="6" s="1"/>
  <c r="O13" i="3"/>
  <c r="B20" i="3" l="1"/>
  <c r="B21" i="3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F2" i="8"/>
  <c r="E238" i="8" s="1"/>
  <c r="F13" i="6"/>
  <c r="D13" i="6"/>
  <c r="C13" i="6"/>
  <c r="A13" i="6"/>
  <c r="F12" i="6"/>
  <c r="D12" i="6"/>
  <c r="C12" i="6"/>
  <c r="A12" i="6"/>
  <c r="C13" i="2"/>
  <c r="Q12" i="3"/>
  <c r="O12" i="3"/>
  <c r="Q13" i="3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<sst xmlns="http://schemas.openxmlformats.org/spreadsheetml/2006/main" count="15218" uniqueCount="4082">
  <si>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</si>
  <si>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</si>
  <si>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</si>
  <si>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</si>
  <si>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</si>
  <si>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</si>
  <si>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</si>
  <si>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</si>
  <si>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</si>
  <si>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</si>
  <si>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</si>
  <si>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</si>
  <si>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</si>
  <si>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</si>
  <si>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</si>
  <si>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</si>
  <si>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</si>
  <si>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</si>
  <si>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</si>
  <si>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</si>
  <si>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</si>
  <si>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</si>
  <si>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</si>
  <si>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</si>
  <si>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</si>
  <si>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</si>
  <si>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</si>
  <si>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</si>
  <si>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</si>
  <si>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</si>
  <si>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</si>
  <si>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</si>
  <si>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</si>
  <si>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</si>
  <si>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</si>
  <si>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</si>
  <si>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</si>
  <si>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</si>
  <si>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</si>
  <si>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</si>
  <si>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</si>
  <si>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</si>
  <si>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</si>
  <si>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</si>
  <si>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</si>
  <si>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</si>
  <si>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</si>
  <si>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</si>
  <si>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</si>
  <si>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</si>
  <si>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</si>
  <si>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</si>
  <si>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</si>
  <si>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</si>
  <si>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</si>
  <si>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</si>
  <si>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</si>
  <si>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</si>
  <si>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</si>
  <si>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</si>
  <si>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</si>
  <si>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</si>
  <si>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</si>
  <si>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</si>
  <si>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</si>
  <si>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</si>
  <si>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</si>
  <si>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</si>
  <si>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</si>
  <si>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</si>
  <si>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</si>
  <si>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</si>
  <si>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</si>
  <si>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</si>
  <si>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</si>
  <si>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</si>
  <si>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</si>
  <si>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</si>
  <si>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</si>
  <si>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</si>
  <si>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</si>
  <si>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</si>
  <si>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</si>
  <si>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</si>
  <si>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</si>
  <si>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</si>
  <si>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</si>
  <si>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</si>
  <si>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</si>
  <si>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</si>
  <si>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</si>
  <si>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</si>
  <si>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</si>
  <si>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</si>
  <si>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</si>
  <si>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</si>
  <si>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</si>
  <si>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</si>
  <si>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</si>
  <si>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</si>
  <si>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</si>
  <si>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</si>
  <si>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</si>
  <si>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</si>
  <si>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</si>
  <si>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</si>
  <si>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</si>
  <si>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</si>
  <si>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</si>
  <si>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</si>
  <si>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</si>
  <si>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</si>
  <si>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</si>
  <si>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</si>
  <si>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</si>
  <si>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</si>
  <si>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</si>
  <si>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</si>
  <si>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</si>
  <si>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</si>
  <si>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</si>
  <si>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</si>
  <si>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</si>
  <si>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</si>
  <si>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</si>
  <si>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</si>
  <si>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</si>
  <si>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</si>
  <si>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</si>
  <si>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</si>
  <si>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</si>
  <si>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</si>
  <si>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</si>
  <si>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</si>
  <si>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</si>
  <si>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</si>
  <si>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</si>
  <si>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</si>
  <si>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</si>
  <si>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</si>
  <si>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</si>
  <si>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</si>
  <si>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</si>
  <si>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</si>
  <si>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</si>
  <si>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</si>
  <si>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</si>
  <si>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</si>
  <si>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</si>
  <si>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</si>
  <si>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</si>
  <si>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</si>
  <si>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</si>
  <si>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</si>
  <si>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</si>
  <si>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</si>
  <si>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</si>
  <si>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</si>
  <si>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</si>
  <si>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</si>
  <si>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</si>
  <si>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</si>
  <si>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</si>
  <si>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</si>
  <si>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</si>
  <si>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</si>
  <si>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</si>
  <si>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</si>
  <si>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</si>
  <si>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</si>
  <si>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</si>
  <si>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</si>
  <si>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</si>
  <si>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</si>
  <si>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</si>
  <si>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</si>
  <si>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</si>
  <si>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</si>
  <si>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</si>
  <si>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</si>
  <si>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</si>
  <si>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</si>
  <si>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</si>
  <si>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</si>
  <si>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</si>
  <si>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</si>
  <si>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</si>
  <si>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</si>
  <si>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</si>
  <si>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</si>
  <si>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</si>
  <si>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</si>
  <si>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</si>
  <si>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</si>
  <si>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</si>
  <si>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</si>
  <si>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</si>
  <si>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</si>
  <si>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</si>
  <si>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</si>
  <si>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</si>
  <si>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</si>
  <si>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</si>
  <si>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</si>
  <si>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</si>
  <si>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</si>
  <si>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</si>
  <si>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</si>
  <si>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</si>
  <si>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</si>
  <si>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</si>
  <si>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</si>
  <si>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</si>
  <si>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</si>
  <si>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</si>
  <si>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</si>
  <si>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</si>
  <si>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</si>
  <si>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</si>
  <si>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</si>
  <si>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</si>
  <si>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</si>
  <si>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</si>
  <si>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</si>
  <si>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</si>
  <si>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</si>
  <si>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</si>
  <si>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</si>
  <si>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</si>
  <si>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</si>
  <si>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</si>
  <si>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</si>
  <si>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</si>
  <si>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</si>
  <si>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</si>
  <si>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</si>
  <si>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</si>
  <si>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</si>
  <si>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</si>
  <si>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</si>
  <si>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</si>
  <si>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</si>
  <si>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</si>
  <si>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</si>
  <si>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</si>
  <si>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</si>
  <si>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</si>
  <si>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</si>
  <si>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</si>
  <si>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</si>
  <si>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</si>
  <si>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</si>
  <si>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</si>
  <si>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</si>
  <si>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</si>
  <si>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</si>
  <si>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</si>
  <si>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</si>
  <si>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</si>
  <si>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</si>
  <si>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</si>
  <si>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</si>
  <si>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</si>
  <si>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</si>
  <si>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</si>
  <si>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</si>
  <si>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</si>
  <si>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</si>
  <si>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</si>
  <si>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</si>
  <si>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</si>
  <si>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</si>
  <si>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</si>
  <si>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</si>
  <si>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</si>
  <si>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</si>
  <si>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</si>
  <si>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</si>
  <si>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</si>
  <si>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</si>
  <si>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</si>
  <si>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</si>
  <si>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</si>
  <si>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</si>
  <si>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</si>
  <si>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</si>
  <si>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</si>
  <si>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</si>
  <si>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</si>
  <si>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</si>
  <si>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</si>
  <si>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</si>
  <si>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</si>
  <si>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</si>
  <si>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</si>
  <si>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</si>
  <si>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</si>
  <si>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</si>
  <si>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</si>
  <si>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</si>
  <si>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</si>
  <si>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</si>
  <si>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</si>
  <si>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</si>
  <si>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</si>
  <si>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</si>
  <si>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</si>
  <si>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</si>
  <si>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</si>
  <si>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</si>
  <si>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</si>
  <si>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</si>
  <si>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</si>
  <si>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</si>
  <si>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</si>
  <si>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</si>
  <si>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</si>
  <si>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</si>
  <si>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</si>
  <si>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</si>
  <si>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</si>
  <si>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</si>
  <si>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</si>
  <si>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</si>
  <si>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</si>
  <si>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</si>
  <si>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</si>
  <si>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</si>
  <si>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</si>
  <si>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</si>
  <si>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</si>
  <si>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</si>
  <si>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</si>
  <si>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</si>
  <si>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</si>
  <si>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</si>
  <si>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</si>
  <si>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</si>
  <si>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</si>
  <si>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</si>
  <si>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</si>
  <si>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</si>
  <si>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</si>
  <si>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</si>
  <si>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</si>
  <si>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</si>
  <si>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</si>
  <si>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</si>
  <si>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</si>
  <si>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</si>
  <si>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</si>
  <si>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</si>
  <si>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</si>
  <si>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</si>
  <si>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</si>
  <si>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</si>
  <si>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</si>
  <si>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</si>
  <si>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</si>
  <si>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</si>
  <si>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</si>
  <si>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</si>
  <si>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</si>
  <si>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</si>
  <si>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</si>
  <si>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</si>
  <si>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</si>
  <si>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</si>
  <si>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</si>
  <si>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</si>
  <si>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</si>
  <si>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</si>
  <si>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</si>
  <si>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</si>
  <si>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</si>
  <si>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</si>
  <si>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</si>
  <si>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</si>
  <si>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</si>
  <si>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</si>
  <si>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</si>
  <si>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</si>
  <si>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</si>
  <si>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</si>
  <si>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</si>
  <si>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</si>
  <si>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</si>
  <si>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</si>
  <si>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</si>
  <si>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</si>
  <si>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</si>
  <si>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</si>
  <si>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</si>
  <si>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</si>
  <si>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</si>
  <si>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</si>
  <si>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</si>
  <si>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</si>
  <si>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</si>
  <si>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</si>
  <si>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</si>
  <si>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</si>
  <si>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</si>
  <si>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</si>
  <si>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</si>
  <si>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</si>
  <si>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</si>
  <si>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</si>
  <si>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</si>
  <si>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</si>
  <si>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</si>
  <si>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</si>
  <si>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</si>
  <si>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</si>
  <si>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</si>
  <si>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</si>
  <si>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</si>
  <si>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</si>
  <si>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</si>
  <si>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</si>
  <si>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</si>
  <si>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</si>
  <si>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</si>
  <si>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</si>
  <si>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</si>
  <si>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</si>
  <si>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</si>
  <si>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</si>
  <si>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</si>
  <si>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</si>
  <si>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</si>
  <si>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</si>
  <si>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</si>
  <si>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</si>
  <si>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</si>
  <si>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</si>
  <si>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</si>
  <si>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</si>
  <si>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</si>
  <si>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</si>
  <si>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</si>
  <si>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</si>
  <si>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</si>
  <si>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</si>
  <si>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</si>
  <si>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</si>
  <si>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</si>
  <si>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</si>
  <si>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</si>
  <si>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</si>
  <si>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</si>
  <si>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</si>
  <si>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</si>
  <si>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</si>
  <si>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</si>
  <si>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</si>
  <si>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</si>
  <si>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</si>
  <si>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</si>
  <si>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</si>
  <si>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</si>
  <si>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</si>
  <si>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</si>
  <si>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</si>
  <si>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</si>
  <si>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</si>
  <si>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</si>
  <si>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</si>
  <si>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</si>
  <si>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</si>
  <si>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</si>
  <si>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</si>
  <si>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</si>
  <si>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</si>
  <si>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</si>
  <si>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</si>
  <si>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</si>
  <si>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</si>
  <si>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</si>
  <si>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</si>
  <si>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</si>
  <si>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</si>
  <si>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</si>
  <si>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</si>
  <si>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</si>
  <si>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</si>
  <si>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</si>
  <si>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</si>
  <si>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</si>
  <si>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</si>
  <si>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</si>
  <si>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</si>
  <si>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</si>
  <si>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</si>
  <si>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</si>
  <si>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</si>
  <si>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</si>
  <si>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</si>
  <si>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</si>
  <si>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</si>
  <si>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</si>
  <si>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</si>
  <si>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</si>
  <si>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</si>
  <si>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</si>
  <si>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</si>
  <si>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</si>
  <si>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</si>
  <si>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</si>
  <si>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</si>
  <si>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</si>
  <si>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</si>
  <si>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</si>
  <si>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</si>
  <si>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</si>
  <si>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</si>
  <si>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</si>
  <si>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</si>
  <si>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</si>
  <si>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</si>
  <si>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</si>
  <si>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</si>
  <si>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</si>
  <si>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</si>
  <si>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</si>
  <si>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</si>
  <si>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</si>
  <si>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</si>
  <si>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</si>
  <si>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</si>
  <si>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</si>
  <si>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</si>
  <si>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</si>
  <si>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</si>
  <si>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</si>
  <si>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</si>
  <si>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</si>
  <si>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</si>
  <si>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</si>
  <si>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</si>
  <si>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</si>
  <si>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</si>
  <si>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</si>
  <si>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</si>
  <si>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</si>
  <si>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</si>
  <si>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</si>
  <si>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</si>
  <si>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</si>
  <si>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</si>
  <si>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</si>
  <si>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</si>
  <si>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</si>
  <si>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</si>
  <si>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</si>
  <si>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</si>
  <si>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</si>
  <si>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</si>
  <si>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</si>
  <si>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</si>
  <si>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</si>
  <si>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</si>
  <si>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</si>
  <si>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</si>
  <si>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</si>
  <si>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</si>
  <si>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</si>
  <si>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</si>
  <si>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</si>
  <si>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</si>
  <si>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</si>
  <si>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</si>
  <si>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</si>
  <si>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</si>
  <si>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</si>
  <si>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</si>
  <si>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</si>
  <si>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</si>
  <si>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</si>
  <si>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</si>
  <si>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</si>
  <si>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</si>
  <si>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</si>
  <si>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</si>
  <si>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</si>
  <si>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</si>
  <si>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</si>
  <si>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</si>
  <si>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</si>
  <si>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</si>
  <si>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</si>
  <si>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</si>
  <si>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</si>
  <si>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</si>
  <si>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</si>
  <si>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</si>
  <si>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</si>
  <si>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</si>
  <si>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</si>
  <si>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</si>
  <si>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</si>
  <si>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</si>
  <si>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</si>
  <si>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</si>
  <si>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</si>
  <si>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</si>
  <si>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</si>
  <si>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</si>
  <si>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</si>
  <si>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</si>
  <si>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</si>
  <si>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</si>
  <si>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</si>
  <si>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</si>
  <si>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</si>
  <si>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</si>
  <si>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</si>
  <si>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</si>
  <si>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</si>
  <si>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</si>
  <si>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</si>
  <si>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</si>
  <si>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</si>
  <si>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</si>
  <si>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</si>
  <si>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</si>
  <si>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</si>
  <si>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</si>
  <si>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</si>
  <si>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</si>
  <si>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</si>
  <si>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</si>
  <si>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</si>
  <si>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</si>
  <si>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</si>
  <si>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</si>
  <si>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</si>
  <si>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</si>
  <si>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</si>
  <si>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</si>
  <si>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</si>
  <si>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</si>
  <si>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</si>
  <si>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</si>
  <si>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</si>
  <si>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</si>
  <si>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</si>
  <si>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</si>
  <si>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</si>
  <si>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</si>
  <si>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</si>
  <si>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</si>
  <si>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</si>
  <si>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</si>
  <si>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</si>
  <si>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</si>
  <si>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</si>
  <si>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</si>
  <si>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</si>
  <si>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</si>
  <si>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</si>
  <si>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</si>
  <si>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</si>
  <si>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</si>
  <si>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</si>
  <si>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</si>
  <si>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</si>
  <si>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</si>
  <si>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</si>
  <si>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</si>
  <si>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</si>
  <si>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</si>
  <si>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</si>
  <si>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</si>
  <si>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</si>
  <si>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</si>
  <si>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</si>
  <si>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</si>
  <si>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</si>
  <si>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</si>
  <si>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</si>
  <si>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</si>
  <si>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</si>
  <si>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</si>
  <si>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</si>
  <si>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</si>
  <si>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</si>
  <si>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</si>
  <si>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</si>
  <si>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</si>
  <si>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</si>
  <si>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</si>
  <si>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</si>
  <si>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</si>
  <si>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</si>
  <si>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</si>
  <si>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</si>
  <si>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</si>
  <si>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</si>
  <si>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</si>
  <si>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</si>
  <si>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</si>
  <si>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</si>
  <si>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</si>
  <si>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</si>
  <si>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</si>
  <si>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</si>
  <si>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</si>
  <si>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</si>
  <si>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</si>
  <si>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</si>
  <si>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</si>
  <si>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</si>
  <si>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</si>
  <si>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</si>
  <si>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</si>
  <si>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</si>
  <si>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</si>
  <si>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</si>
  <si>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</si>
  <si>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</si>
  <si>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</si>
  <si>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</si>
  <si>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</si>
  <si>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</si>
  <si>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</si>
  <si>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</si>
  <si>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</si>
  <si>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</si>
  <si>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</si>
  <si>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</si>
  <si>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</si>
  <si>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</si>
  <si>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</si>
  <si>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</si>
  <si>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</si>
  <si>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</si>
  <si>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</si>
  <si>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</si>
  <si>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</si>
  <si>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</si>
  <si>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</si>
  <si>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</si>
  <si>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</si>
  <si>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</si>
  <si>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</si>
  <si>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</si>
  <si>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</si>
  <si>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</si>
  <si>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</si>
  <si>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</si>
  <si>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</si>
  <si>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</si>
  <si>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</si>
  <si>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</si>
  <si>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</si>
  <si>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</si>
  <si>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</si>
  <si>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</si>
  <si>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</si>
  <si>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</si>
  <si>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</si>
  <si>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</si>
  <si>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</si>
  <si>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</si>
  <si>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</si>
  <si>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</si>
  <si>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</si>
  <si>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</si>
  <si>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</si>
  <si>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</si>
  <si>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</si>
  <si>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</si>
  <si>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</si>
  <si>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</si>
  <si>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</si>
  <si>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</si>
  <si>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</si>
  <si>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</si>
  <si>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</si>
  <si>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</si>
  <si>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</si>
  <si>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</si>
  <si>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</si>
  <si>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</si>
  <si>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</si>
  <si>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</si>
  <si>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</si>
  <si>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</si>
  <si>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</si>
  <si>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</si>
  <si>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</si>
  <si>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</si>
  <si>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</si>
  <si>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</si>
  <si>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</si>
  <si>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</si>
  <si>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</si>
  <si>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</si>
  <si>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</si>
  <si>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</si>
  <si>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</si>
  <si>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</si>
  <si>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</si>
  <si>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</si>
  <si>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</si>
  <si>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</si>
  <si>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</si>
  <si>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</si>
  <si>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</si>
  <si>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</si>
  <si>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</si>
  <si>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</si>
  <si>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</si>
  <si>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</si>
  <si>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</si>
  <si>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</si>
  <si>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</si>
  <si>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</si>
  <si>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</si>
  <si>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</si>
  <si>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</si>
  <si>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</si>
  <si>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</si>
  <si>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</si>
  <si>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</si>
  <si>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</si>
  <si>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</si>
  <si>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</si>
  <si>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</si>
  <si>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</si>
  <si>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</si>
  <si>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</si>
  <si>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</si>
  <si>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</si>
  <si>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</si>
  <si>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</si>
  <si>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</si>
  <si>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</si>
  <si>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</si>
  <si>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</si>
  <si>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</si>
  <si>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</si>
  <si>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</si>
  <si>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</si>
  <si>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</si>
  <si>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</si>
  <si>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</si>
  <si>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</si>
  <si>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</si>
  <si>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</si>
  <si>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</si>
  <si>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</si>
  <si>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</si>
  <si>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</si>
  <si>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</si>
  <si>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</si>
  <si>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</si>
  <si>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</si>
  <si>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</si>
  <si>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</si>
  <si>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</si>
  <si>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</si>
  <si>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</si>
  <si>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</si>
  <si>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</si>
  <si>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</si>
  <si>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</si>
  <si>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</si>
  <si>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</si>
  <si>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</si>
  <si>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</si>
  <si>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</si>
  <si>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</si>
  <si>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</si>
  <si>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</si>
  <si>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</si>
  <si>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</si>
  <si>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</si>
  <si>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</si>
  <si>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</si>
  <si>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</si>
  <si>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</si>
  <si>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</si>
  <si>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</si>
  <si>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</si>
  <si>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</si>
  <si>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</si>
  <si>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</si>
  <si>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</si>
  <si>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</si>
  <si>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</si>
  <si>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</si>
  <si>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</si>
  <si>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</si>
  <si>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</si>
  <si>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</si>
  <si>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</si>
  <si>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</si>
  <si>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</si>
  <si>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</si>
  <si>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</si>
  <si>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</si>
  <si>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</si>
  <si>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</si>
  <si>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</si>
  <si>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</si>
  <si>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</si>
  <si>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</si>
  <si>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</si>
  <si>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</si>
  <si>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</si>
  <si>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</si>
  <si>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</si>
  <si>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</si>
  <si>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</si>
  <si>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</si>
  <si>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</si>
  <si>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</si>
  <si>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</si>
  <si>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</si>
  <si>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</si>
  <si>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</si>
  <si>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</si>
  <si>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</si>
  <si>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</si>
  <si>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</si>
  <si>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</si>
  <si>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</si>
  <si>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</si>
  <si>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</si>
  <si>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</si>
  <si>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</si>
  <si>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</si>
  <si>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</si>
  <si>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</si>
  <si>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</si>
  <si>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</si>
  <si>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</si>
  <si>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</si>
  <si>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</si>
  <si>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</si>
  <si>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</si>
  <si>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</si>
  <si>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</si>
  <si>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</si>
  <si>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</si>
  <si>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</si>
  <si>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</si>
  <si>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</si>
  <si>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</si>
  <si>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</si>
  <si>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</si>
  <si>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</si>
  <si>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</si>
  <si>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</si>
  <si>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</si>
  <si>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</si>
  <si>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</si>
  <si>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</si>
  <si>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</si>
  <si>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</si>
  <si>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</si>
  <si>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</si>
  <si>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</si>
  <si>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</si>
  <si>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</si>
  <si>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</si>
  <si>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</si>
  <si>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</si>
  <si>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</si>
  <si>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</si>
  <si>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</si>
  <si>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</si>
  <si>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</si>
  <si>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</si>
  <si>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</si>
  <si>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</si>
  <si>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</si>
  <si>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</si>
  <si>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</si>
  <si>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</si>
  <si>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</si>
  <si>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</si>
  <si>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</si>
  <si>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</si>
  <si>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</si>
  <si>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</si>
  <si>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</si>
  <si>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</si>
  <si>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</si>
  <si>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</si>
  <si>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</si>
  <si>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</si>
  <si>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</si>
  <si>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</si>
  <si>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</si>
  <si>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</si>
  <si>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</si>
  <si>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</si>
  <si>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</si>
  <si>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</si>
  <si>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</si>
  <si>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</si>
  <si>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</si>
  <si>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</si>
  <si>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</si>
  <si>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</si>
  <si>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</si>
  <si>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</si>
  <si>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</si>
  <si>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</si>
  <si>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</si>
  <si>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</si>
  <si>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</si>
  <si>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</si>
  <si>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</si>
  <si>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</si>
  <si>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</si>
  <si>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</si>
  <si>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</si>
  <si>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</si>
  <si>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</si>
  <si>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</si>
  <si>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</si>
  <si>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</si>
  <si>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</si>
  <si>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</si>
  <si>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</si>
  <si>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</si>
  <si>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</si>
  <si>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</si>
  <si>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</si>
  <si>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</si>
  <si>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</si>
  <si>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</si>
  <si>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</si>
  <si>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</si>
  <si>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</si>
  <si>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</si>
  <si>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</si>
  <si>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</si>
  <si>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</si>
  <si>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</si>
  <si>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</si>
  <si>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</si>
  <si>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</si>
  <si>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</si>
  <si>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</si>
  <si>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</si>
  <si>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</si>
  <si>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</si>
  <si>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</si>
  <si>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</si>
  <si>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</si>
  <si>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</si>
  <si>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</si>
  <si>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</si>
  <si>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</si>
  <si>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</si>
  <si>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</si>
  <si>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</si>
  <si>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</si>
  <si>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</si>
  <si>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</si>
  <si>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</si>
  <si>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</si>
  <si>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</si>
  <si>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</si>
  <si>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</si>
  <si>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</si>
  <si>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</si>
  <si>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</si>
  <si>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</si>
  <si>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</si>
  <si>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</si>
  <si>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</si>
  <si>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</si>
  <si>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</si>
  <si>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</si>
  <si>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</si>
  <si>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</si>
  <si>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</si>
  <si>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</si>
  <si>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</si>
  <si>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</si>
  <si>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</si>
  <si>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</si>
  <si>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</si>
  <si>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</si>
  <si>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</si>
  <si>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</si>
  <si>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</si>
  <si>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</si>
  <si>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</si>
  <si>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</si>
  <si>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</si>
  <si>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</si>
  <si>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</si>
  <si>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</si>
  <si>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</si>
  <si>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</si>
  <si>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</si>
  <si>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</si>
  <si>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</si>
  <si>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</si>
  <si>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</si>
  <si>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</si>
  <si>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</si>
  <si>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</si>
  <si>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</si>
  <si>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</si>
  <si>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</si>
  <si>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</si>
  <si>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</si>
  <si>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</si>
  <si>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</si>
  <si>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</si>
  <si>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</si>
  <si>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</si>
  <si>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</si>
  <si>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</si>
  <si>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</si>
  <si>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</si>
  <si>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</si>
  <si>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</si>
  <si>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</si>
  <si>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</si>
  <si>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</si>
  <si>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</si>
  <si>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</si>
  <si>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</si>
  <si>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</si>
  <si>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</si>
  <si>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</si>
  <si>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</si>
  <si>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</si>
  <si>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</si>
  <si>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</si>
  <si>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</si>
  <si>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</si>
  <si>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</si>
  <si>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</si>
  <si>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</si>
  <si>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</si>
  <si>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</si>
  <si>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</si>
  <si>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</si>
  <si>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</si>
  <si>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</si>
  <si>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</si>
  <si>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</si>
  <si>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</si>
  <si>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</si>
  <si>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</si>
  <si>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</si>
  <si>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</si>
  <si>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</si>
  <si>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</si>
  <si>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</si>
  <si>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</si>
  <si>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</si>
  <si>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</si>
  <si>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</si>
  <si>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</si>
  <si>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</si>
  <si>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</si>
  <si>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</si>
  <si>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</si>
  <si>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</si>
  <si>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</si>
  <si>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</si>
  <si>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</si>
  <si>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</si>
  <si>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</si>
  <si>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</si>
  <si>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</si>
  <si>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</si>
  <si>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</si>
  <si>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</si>
  <si>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</si>
  <si>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</si>
  <si>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</si>
  <si>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</si>
  <si>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</si>
  <si>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</si>
  <si>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</si>
  <si>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</si>
  <si>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</si>
  <si>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</si>
  <si>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</si>
  <si>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</si>
  <si>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</si>
  <si>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</si>
  <si>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</si>
  <si>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</si>
  <si>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</si>
  <si>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</si>
  <si>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</si>
  <si>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</si>
  <si>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</si>
  <si>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</si>
  <si>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</si>
  <si>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</si>
  <si>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</si>
  <si>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</si>
  <si>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</si>
  <si>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</si>
  <si>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</si>
  <si>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</si>
  <si>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</si>
  <si>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</si>
  <si>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</si>
  <si>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</si>
  <si>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</si>
  <si>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</si>
  <si>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</si>
  <si>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</si>
  <si>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</si>
  <si>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</si>
  <si>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</si>
  <si>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</si>
  <si>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</si>
  <si>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</si>
  <si>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</si>
  <si>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</si>
  <si>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</si>
  <si>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</si>
  <si>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</si>
  <si>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</si>
  <si>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</si>
  <si>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</si>
  <si>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</si>
  <si>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</si>
  <si>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</si>
  <si>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</si>
  <si>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</si>
  <si>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</si>
  <si>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</si>
  <si>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</si>
  <si>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</si>
  <si>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</si>
  <si>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</si>
  <si>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</si>
  <si>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</si>
  <si>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</si>
  <si>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</si>
  <si>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</si>
  <si>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</si>
  <si>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</si>
  <si>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</si>
  <si>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</si>
  <si>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</si>
  <si>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</si>
  <si>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</si>
  <si>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</si>
  <si>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</si>
  <si>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</si>
  <si>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</si>
  <si>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</si>
  <si>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</si>
  <si>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</si>
  <si>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</si>
  <si>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</si>
  <si>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</si>
  <si>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</si>
  <si>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</si>
  <si>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</si>
  <si>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</si>
  <si>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</si>
  <si>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</si>
  <si>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</si>
  <si>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</si>
  <si>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</si>
  <si>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</si>
  <si>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</si>
  <si>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</si>
  <si>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</si>
  <si>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</si>
  <si>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</si>
  <si>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</si>
  <si>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</si>
  <si>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</si>
  <si>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</si>
  <si>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</si>
  <si>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</si>
  <si>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</si>
  <si>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</si>
  <si>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</si>
  <si>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</si>
  <si>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</si>
  <si>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</si>
  <si>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</si>
  <si>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</si>
  <si>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</si>
  <si>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</si>
  <si>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</si>
  <si>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</si>
  <si>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</si>
  <si>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</si>
  <si>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</si>
  <si>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</si>
  <si>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</si>
  <si>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</si>
  <si>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</si>
  <si>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</si>
  <si>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</si>
  <si>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</si>
  <si>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</si>
  <si>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</si>
  <si>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</si>
  <si>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</si>
  <si>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</si>
  <si>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</si>
  <si>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</si>
  <si>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</si>
  <si>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</si>
  <si>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</si>
  <si>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</si>
  <si>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</si>
  <si>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</si>
  <si>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</si>
  <si>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</si>
  <si>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</si>
  <si>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</si>
  <si>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</si>
  <si>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</si>
  <si>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</si>
  <si>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</si>
  <si>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</si>
  <si>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</si>
  <si>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</si>
  <si>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</si>
  <si>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</si>
  <si>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</si>
  <si>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</si>
  <si>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</si>
  <si>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</si>
  <si>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</si>
  <si>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</si>
  <si>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</si>
  <si>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</si>
  <si>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</si>
  <si>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</si>
  <si>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</si>
  <si>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</si>
  <si>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</si>
  <si>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</si>
  <si>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</si>
  <si>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</si>
  <si>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</si>
  <si>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</si>
  <si>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</si>
  <si>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</si>
  <si>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</si>
  <si>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</si>
  <si>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</si>
  <si>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</si>
  <si>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</si>
  <si>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</si>
  <si>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</si>
  <si>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</si>
  <si>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</si>
  <si>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</si>
  <si>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</si>
  <si>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</si>
  <si>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</si>
  <si>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</si>
  <si>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</si>
  <si>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</si>
  <si>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</si>
  <si>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</si>
  <si>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</si>
  <si>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</si>
  <si>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</si>
  <si>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</si>
  <si>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</si>
  <si>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</si>
  <si>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</si>
  <si>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</si>
  <si>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</si>
  <si>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</si>
  <si>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</si>
  <si>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</si>
  <si>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</si>
  <si>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</si>
  <si>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</si>
  <si>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</si>
  <si>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</si>
  <si>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</si>
  <si>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</si>
  <si>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</si>
  <si>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</si>
  <si>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</si>
  <si>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</si>
  <si>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</si>
  <si>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</si>
  <si>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</si>
  <si>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</si>
  <si>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</si>
  <si>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</si>
  <si>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</si>
  <si>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</si>
  <si>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</si>
  <si>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</si>
  <si>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</si>
  <si>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</si>
  <si>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</si>
  <si>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</si>
  <si>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</si>
  <si>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</si>
  <si>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</si>
  <si>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</si>
  <si>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</si>
  <si>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</si>
  <si>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</si>
  <si>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</si>
  <si>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</si>
  <si>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</si>
  <si>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</si>
  <si>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</si>
  <si>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</si>
  <si>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</si>
  <si>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</si>
  <si>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</si>
  <si>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</si>
  <si>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</si>
  <si>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</si>
  <si>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</si>
  <si>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</si>
  <si>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</si>
  <si>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</si>
  <si>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</si>
  <si>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</si>
  <si>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</si>
  <si>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</si>
  <si>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</si>
  <si>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</si>
  <si>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</si>
  <si>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</si>
  <si>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</si>
  <si>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</si>
  <si>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</si>
  <si>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</si>
  <si>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</si>
  <si>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</si>
  <si>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</si>
  <si>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</si>
  <si>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</si>
  <si>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</si>
  <si>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</si>
  <si>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</si>
  <si>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</si>
  <si>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</si>
  <si>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</si>
  <si>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</si>
  <si>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</si>
  <si>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</si>
  <si>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</si>
  <si>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</si>
  <si>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</si>
  <si>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</si>
  <si>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</si>
  <si>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</si>
  <si>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</si>
  <si>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</si>
  <si>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</si>
  <si>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</si>
  <si>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</si>
  <si>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</si>
  <si>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</si>
  <si>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</si>
  <si>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</si>
  <si>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</si>
  <si>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</si>
  <si>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</si>
  <si>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</si>
  <si>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</si>
  <si>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</si>
  <si>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</si>
  <si>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</si>
  <si>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</si>
  <si>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</si>
  <si>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</si>
  <si>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</si>
  <si>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</si>
  <si>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</si>
  <si>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</si>
  <si>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</si>
  <si>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</si>
  <si>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</si>
  <si>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</si>
  <si>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</si>
  <si>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</si>
  <si>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</si>
  <si>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</si>
  <si>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</si>
  <si>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</si>
  <si>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</si>
  <si>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</si>
  <si>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</si>
  <si>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</si>
  <si>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</si>
  <si>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</si>
  <si>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</si>
  <si>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</si>
  <si>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</si>
  <si>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</si>
  <si>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</si>
  <si>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</si>
  <si>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</si>
  <si>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</si>
  <si>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</si>
  <si>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</si>
  <si>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</si>
  <si>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</si>
  <si>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</si>
  <si>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</si>
  <si>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</si>
  <si>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</si>
  <si>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</si>
  <si>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</si>
  <si>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</si>
  <si>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</si>
  <si>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</si>
  <si>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</si>
  <si>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</si>
  <si>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</si>
  <si>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</si>
  <si>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</si>
  <si>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</si>
  <si>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</si>
  <si>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</si>
  <si>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</si>
  <si>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</si>
  <si>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</si>
  <si>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</si>
  <si>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</si>
  <si>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</si>
  <si>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</si>
  <si>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</si>
  <si>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</si>
  <si>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</si>
  <si>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</si>
  <si>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</si>
  <si>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</si>
  <si>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</si>
  <si>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</si>
  <si>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</si>
  <si>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</si>
  <si>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</si>
  <si>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</si>
  <si>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</si>
  <si>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</si>
  <si>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</si>
  <si>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</si>
  <si>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</si>
  <si>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</si>
  <si>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</si>
  <si>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</si>
  <si>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</si>
  <si>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</si>
  <si>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</si>
  <si>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</si>
  <si>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</si>
  <si>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</si>
  <si>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</si>
  <si>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</si>
  <si>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</si>
  <si>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</si>
  <si>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</si>
  <si>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</si>
  <si>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</si>
  <si>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</si>
  <si>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</si>
  <si>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</si>
  <si>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</si>
  <si>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</si>
  <si>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</si>
  <si>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</si>
  <si>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</si>
  <si>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</si>
  <si>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</si>
  <si>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</si>
  <si>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</si>
  <si>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</si>
  <si>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</si>
  <si>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</si>
  <si>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</si>
  <si>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</si>
  <si>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</si>
  <si>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</si>
  <si>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</si>
  <si>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</si>
  <si>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</si>
  <si>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</si>
  <si>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</si>
  <si>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</si>
  <si>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</si>
  <si>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</si>
  <si>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</si>
  <si>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</si>
  <si>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</si>
  <si>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</si>
  <si>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</si>
  <si>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</si>
  <si>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</si>
  <si>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</si>
  <si>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</si>
  <si>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</si>
  <si>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</si>
  <si>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</si>
  <si>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</si>
  <si>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</si>
  <si>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</si>
  <si>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</si>
  <si>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</si>
  <si>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</si>
  <si>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</si>
  <si>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</si>
  <si>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</si>
  <si>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</si>
  <si>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</si>
  <si>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</si>
  <si>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</si>
  <si>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</si>
  <si>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</si>
  <si>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</si>
  <si>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</si>
  <si>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</si>
  <si>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</si>
  <si>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</si>
  <si>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</si>
  <si>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</si>
  <si>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</si>
  <si>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</si>
  <si>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</si>
  <si>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</si>
  <si>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</si>
  <si>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</si>
  <si>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</si>
  <si>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</si>
  <si>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</si>
  <si>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</si>
  <si>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</si>
  <si>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</si>
  <si>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</si>
  <si>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</si>
  <si>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</si>
  <si>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</si>
  <si>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</si>
  <si>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</si>
  <si>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</si>
  <si>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</si>
  <si>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</si>
  <si>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</si>
  <si>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</si>
  <si>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</si>
  <si>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</si>
  <si>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</si>
  <si>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</si>
  <si>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</si>
  <si>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</si>
  <si>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</si>
  <si>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</si>
  <si>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</si>
  <si>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</si>
  <si>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</si>
  <si>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</si>
  <si>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</si>
  <si>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</si>
  <si>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</si>
  <si>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</si>
  <si>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</si>
  <si>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</si>
  <si>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</si>
  <si>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</si>
  <si>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</si>
  <si>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</si>
  <si>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</si>
  <si>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</si>
  <si>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</si>
  <si>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</si>
  <si>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</si>
  <si>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</si>
  <si>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</si>
  <si>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</si>
  <si>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</si>
  <si>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</si>
  <si>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</si>
  <si>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</si>
  <si>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</si>
  <si>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</si>
  <si>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</si>
  <si>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</si>
  <si>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</si>
  <si>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</si>
  <si>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</si>
  <si>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</si>
  <si>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</si>
  <si>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</si>
  <si>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</si>
  <si>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</si>
  <si>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</si>
  <si>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</si>
  <si>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</si>
  <si>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</si>
  <si>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</si>
  <si>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</si>
  <si>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</si>
  <si>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</si>
  <si>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</si>
  <si>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</si>
  <si>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</si>
  <si>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</si>
  <si>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</si>
  <si>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</si>
  <si>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</si>
  <si>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</si>
  <si>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</si>
  <si>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</si>
  <si>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</si>
  <si>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</si>
  <si>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</si>
  <si>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</si>
  <si>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</si>
  <si>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</si>
  <si>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</si>
  <si>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</si>
  <si>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</si>
  <si>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</si>
  <si>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</si>
  <si>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</si>
  <si>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</si>
  <si>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</si>
  <si>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</si>
  <si>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</si>
  <si>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</si>
  <si>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</si>
  <si>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</si>
  <si>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</si>
  <si>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</si>
  <si>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</si>
  <si>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</si>
  <si>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</si>
  <si>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</si>
  <si>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</si>
  <si>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</si>
  <si>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</si>
  <si>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</si>
  <si>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</si>
  <si>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</si>
  <si>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</si>
  <si>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</si>
  <si>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</si>
  <si>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</si>
  <si>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</si>
  <si>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</si>
  <si>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</si>
  <si>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</si>
  <si>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</si>
  <si>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</si>
  <si>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</si>
  <si>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</si>
  <si>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</si>
  <si>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</si>
  <si>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</si>
  <si>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</si>
  <si>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</si>
  <si>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</si>
  <si>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</si>
  <si>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</si>
  <si>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</si>
  <si>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</si>
  <si>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</si>
  <si>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</si>
  <si>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</si>
  <si>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</si>
  <si>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</si>
  <si>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</si>
  <si>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</si>
  <si>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</si>
  <si>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</si>
  <si>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</si>
  <si>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</si>
  <si>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</si>
  <si>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</si>
  <si>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</si>
  <si>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</si>
  <si>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</si>
  <si>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</si>
  <si>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</si>
  <si>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</si>
  <si>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</si>
  <si>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</si>
  <si>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</si>
  <si>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</si>
  <si>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</si>
  <si>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</si>
  <si>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</si>
  <si>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</si>
  <si>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</si>
  <si>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</si>
  <si>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</si>
  <si>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</si>
  <si>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</si>
  <si>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</si>
  <si>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</si>
  <si>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</si>
  <si>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</si>
  <si>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</si>
  <si>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</si>
  <si>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</si>
  <si>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</si>
  <si>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</si>
  <si>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</si>
  <si>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</si>
  <si>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</si>
  <si>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</si>
  <si>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</si>
  <si>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</si>
  <si>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</si>
  <si>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</si>
  <si>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</si>
  <si>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</si>
  <si>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</si>
  <si>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</si>
  <si>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</si>
  <si>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</si>
  <si>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</si>
  <si>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</si>
  <si>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</si>
  <si>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</si>
  <si>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</si>
  <si>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</si>
  <si>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</si>
  <si>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</si>
  <si>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</si>
  <si>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</si>
  <si>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</si>
  <si>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</si>
  <si>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</si>
  <si>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</si>
  <si>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</si>
  <si>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</si>
  <si>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</si>
  <si>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</si>
  <si>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</si>
  <si>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</si>
  <si>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</si>
  <si>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</si>
  <si>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</si>
  <si>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</si>
  <si>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</si>
  <si>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</si>
  <si>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</si>
  <si>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</si>
  <si>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</si>
  <si>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</si>
  <si>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</si>
  <si>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</si>
  <si>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</si>
  <si>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</si>
  <si>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</si>
  <si>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</si>
  <si>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</si>
  <si>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</si>
  <si>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</si>
  <si>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</si>
  <si>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</si>
  <si>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</si>
  <si>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</si>
  <si>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</si>
  <si>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</si>
  <si>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</si>
  <si>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</si>
  <si>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</si>
  <si>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</si>
  <si>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</si>
  <si>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</si>
  <si>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</si>
  <si>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</si>
  <si>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</si>
  <si>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</si>
  <si>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</si>
  <si>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</si>
  <si>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</si>
  <si>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</si>
  <si>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</si>
  <si>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</si>
  <si>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</si>
  <si>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</si>
  <si>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</si>
  <si>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</si>
  <si>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</si>
  <si>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</si>
  <si>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</si>
  <si>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</si>
  <si>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</si>
  <si>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</si>
  <si>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</si>
  <si>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</si>
  <si>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</si>
  <si>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</si>
  <si>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</si>
  <si>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</si>
  <si>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</si>
  <si>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</si>
  <si>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</si>
  <si>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</si>
  <si>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</si>
  <si>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</si>
  <si>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</si>
  <si>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</si>
  <si>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</si>
  <si>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</si>
  <si>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</si>
  <si>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</si>
  <si>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</si>
  <si>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</si>
  <si>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</si>
  <si>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</si>
  <si>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</si>
  <si>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</si>
  <si>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</si>
  <si>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</si>
  <si>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</si>
  <si>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</si>
  <si>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</si>
  <si>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</si>
  <si>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</si>
  <si>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</si>
  <si>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</si>
  <si>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</si>
  <si>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</si>
  <si>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</si>
  <si>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</si>
  <si>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</si>
  <si>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</si>
  <si>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</si>
  <si>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</si>
  <si>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</si>
  <si>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</si>
  <si>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</si>
  <si>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</si>
  <si>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</si>
  <si>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</si>
  <si>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</si>
  <si>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</si>
  <si>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</si>
  <si>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</si>
  <si>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</si>
  <si>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</si>
  <si>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</si>
  <si>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</si>
  <si>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</si>
  <si>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</si>
  <si>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</si>
  <si>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</si>
  <si>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</si>
  <si>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</si>
  <si>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</si>
  <si>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</si>
  <si>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</si>
  <si>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</si>
  <si>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</si>
  <si>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</si>
  <si>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</si>
  <si>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</si>
  <si>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</si>
  <si>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</si>
  <si>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</si>
  <si>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</si>
  <si>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</si>
  <si>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</si>
  <si>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</si>
  <si>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</si>
  <si>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</si>
  <si>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</si>
  <si>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</si>
  <si>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</si>
  <si>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</si>
  <si>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</si>
  <si>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</si>
  <si>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</si>
  <si>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</si>
  <si>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</si>
  <si>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</si>
  <si>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</si>
  <si>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</si>
  <si>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</si>
  <si>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</si>
  <si>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</si>
  <si>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</si>
  <si>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</si>
  <si>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</si>
  <si>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</si>
  <si>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</si>
  <si>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</si>
  <si>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</si>
  <si>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</si>
  <si>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</si>
  <si>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</si>
  <si>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</si>
  <si>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</si>
  <si>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</si>
  <si>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</si>
  <si>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</si>
  <si>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</si>
  <si>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</si>
  <si>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</si>
  <si>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</si>
  <si>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</si>
  <si>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</si>
  <si>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</si>
  <si>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</si>
  <si>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</si>
  <si>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</si>
  <si>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</si>
  <si>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</si>
  <si>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</si>
  <si>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</si>
  <si>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</si>
  <si>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</si>
  <si>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</si>
  <si>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</si>
  <si>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</si>
  <si>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</si>
  <si>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</si>
  <si>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</si>
  <si>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</si>
  <si>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</si>
  <si>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</si>
  <si>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</si>
  <si>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</si>
  <si>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</si>
  <si>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</si>
  <si>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</si>
  <si>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</si>
  <si>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</si>
  <si>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</si>
  <si>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</si>
  <si>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</si>
  <si>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</si>
  <si>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</si>
  <si>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</si>
  <si>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</si>
  <si>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</si>
  <si>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</si>
  <si>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</si>
  <si>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</si>
  <si>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</si>
  <si>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</si>
  <si>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</si>
  <si>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</si>
  <si>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</si>
  <si>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</si>
  <si>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</si>
  <si>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</si>
  <si>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</si>
  <si>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</si>
  <si>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</si>
  <si>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</si>
  <si>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</si>
  <si>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</si>
  <si>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</si>
  <si>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</si>
  <si>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</si>
  <si>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</si>
  <si>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</si>
  <si>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</si>
  <si>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</si>
  <si>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</si>
  <si>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</si>
  <si>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</si>
  <si>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</si>
  <si>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</si>
  <si>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</si>
  <si>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</si>
  <si>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</si>
  <si>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</si>
  <si>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</si>
  <si>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</si>
  <si>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</si>
  <si>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</si>
  <si>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</si>
  <si>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</si>
  <si>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</si>
  <si>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</si>
  <si>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</si>
  <si>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</si>
  <si>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</si>
  <si>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</si>
  <si>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</si>
  <si>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</si>
  <si>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</si>
  <si>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</si>
  <si>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</si>
  <si>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</si>
  <si>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</si>
  <si>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</si>
  <si>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</si>
  <si>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</si>
  <si>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</si>
  <si>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</si>
  <si>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</si>
  <si>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</si>
  <si>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</si>
  <si>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</si>
  <si>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</si>
  <si>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</si>
  <si>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</si>
  <si>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</si>
  <si>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</si>
  <si>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</si>
  <si>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</si>
  <si>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</si>
  <si>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</si>
  <si>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</si>
  <si>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</si>
  <si>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</si>
  <si>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</si>
  <si>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</si>
  <si>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</si>
  <si>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</si>
  <si>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</si>
  <si>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</si>
  <si>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</si>
  <si>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</si>
  <si>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</si>
  <si>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</si>
  <si>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</si>
  <si>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</si>
  <si>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</si>
  <si>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</si>
  <si>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</si>
  <si>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</si>
  <si>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</si>
  <si>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</si>
  <si>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</si>
  <si>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</si>
  <si>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</si>
  <si>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</si>
  <si>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</si>
  <si>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</si>
  <si>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</si>
  <si>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</si>
  <si>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</si>
  <si>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</si>
  <si>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</si>
  <si>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</si>
  <si>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</si>
  <si>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</si>
  <si>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</si>
  <si>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</si>
  <si>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</si>
  <si>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</si>
  <si>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</si>
  <si>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</si>
  <si>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</si>
  <si>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</si>
  <si>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</si>
  <si>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</si>
  <si>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</si>
  <si>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</si>
  <si>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</si>
  <si>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</si>
  <si>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</si>
  <si>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</si>
  <si>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</si>
  <si>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</si>
  <si>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</si>
  <si>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</si>
  <si>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</si>
  <si>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</si>
  <si>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</si>
  <si>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</si>
  <si>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</si>
  <si>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</si>
  <si>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</si>
  <si>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</si>
  <si>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</si>
  <si>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</si>
  <si>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</si>
  <si>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</si>
  <si>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</si>
  <si>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</si>
  <si>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</si>
  <si>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</si>
  <si>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</si>
  <si>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</si>
  <si>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</si>
  <si>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</si>
  <si>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</si>
  <si>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</si>
  <si>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</si>
  <si>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</si>
  <si>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</si>
  <si>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</si>
  <si>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</si>
  <si>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</si>
  <si>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</si>
  <si>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</si>
  <si>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</si>
  <si>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</si>
  <si>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</si>
  <si>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</si>
  <si>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</si>
  <si>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</si>
  <si>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</si>
  <si>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</si>
  <si>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</si>
  <si>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</si>
  <si>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</si>
  <si>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</si>
  <si>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</si>
  <si>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</si>
  <si>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</si>
  <si>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</si>
  <si>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</si>
  <si>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</si>
  <si>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</si>
  <si>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</si>
  <si>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</si>
  <si>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</si>
  <si>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</si>
  <si>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</si>
  <si>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</si>
  <si>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</si>
  <si>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</si>
  <si>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</si>
  <si>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</si>
  <si>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</si>
  <si>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</si>
  <si>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</si>
  <si>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</si>
  <si>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</si>
  <si>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</si>
  <si>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</si>
  <si>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</si>
  <si>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</si>
  <si>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</si>
  <si>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</si>
  <si>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</si>
  <si>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</si>
  <si>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</si>
  <si>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</si>
  <si>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</si>
  <si>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</si>
  <si>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</si>
  <si>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</si>
  <si>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</si>
  <si>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</si>
  <si>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</si>
  <si>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</si>
  <si>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</si>
  <si>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</si>
  <si>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</si>
  <si>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</si>
  <si>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</si>
  <si>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</si>
  <si>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</si>
  <si>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</si>
  <si>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</si>
  <si>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</si>
  <si>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</si>
  <si>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</si>
  <si>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</si>
  <si>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</si>
  <si>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</si>
  <si>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</si>
  <si>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</si>
  <si>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</si>
  <si>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</si>
  <si>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</si>
  <si>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</si>
  <si>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</si>
  <si>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</si>
  <si>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</si>
  <si>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</si>
  <si>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</si>
  <si>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</si>
  <si>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</si>
  <si>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</si>
  <si>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</si>
  <si>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</si>
  <si>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</si>
  <si>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</si>
  <si>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</si>
  <si>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</si>
  <si>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</si>
  <si>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</si>
  <si>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</si>
  <si>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</si>
  <si>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</si>
  <si>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</si>
  <si>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</si>
  <si>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</si>
  <si>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</si>
  <si>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</si>
  <si>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</si>
  <si>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</si>
  <si>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</si>
  <si>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</si>
  <si>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</si>
  <si>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</si>
  <si>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</si>
  <si>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</si>
  <si>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</si>
  <si>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</si>
  <si>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</si>
  <si>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</si>
  <si>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</si>
  <si>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</si>
  <si>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</si>
  <si>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</si>
  <si>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</si>
  <si>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</si>
  <si>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</si>
  <si>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</si>
  <si>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</si>
  <si>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</si>
  <si>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</si>
  <si>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</si>
  <si>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</si>
  <si>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</si>
  <si>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</si>
  <si>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</si>
  <si>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</si>
  <si>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</si>
  <si>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</si>
  <si>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</si>
  <si>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</si>
  <si>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</si>
  <si>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</si>
  <si>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</si>
  <si>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</si>
  <si>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</si>
  <si>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</si>
  <si>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</si>
  <si>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</si>
  <si>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</si>
  <si>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</si>
  <si>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</si>
  <si>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</si>
  <si>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</si>
  <si>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</si>
  <si>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</si>
  <si>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</si>
  <si>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</si>
  <si>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</si>
  <si>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</si>
  <si>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</si>
  <si>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</si>
  <si>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</si>
  <si>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</si>
  <si>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</si>
  <si>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</si>
  <si>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</si>
  <si>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</si>
  <si>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</si>
  <si>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</si>
  <si>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</si>
  <si>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</si>
  <si>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</si>
  <si>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</si>
  <si>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</si>
  <si>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</si>
  <si>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</si>
  <si>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</si>
  <si>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</si>
  <si>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</si>
  <si>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</si>
  <si>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</si>
  <si>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</si>
  <si>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</si>
  <si>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</si>
  <si>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</si>
  <si>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</si>
  <si>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</si>
  <si>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</si>
  <si>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</si>
  <si>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</si>
  <si>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</si>
  <si>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</si>
  <si>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</si>
  <si>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</si>
  <si>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</si>
  <si>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</si>
  <si>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</si>
  <si>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</si>
  <si>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</si>
  <si>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</si>
  <si>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</si>
  <si>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</si>
  <si>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</si>
  <si>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</si>
  <si>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</si>
  <si>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</si>
  <si>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</si>
  <si>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</si>
  <si>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</si>
  <si>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</si>
  <si>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</si>
  <si>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</si>
  <si>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</si>
  <si>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</si>
  <si>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</si>
  <si>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</si>
  <si>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</si>
  <si>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</si>
  <si>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</si>
  <si>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</si>
  <si>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</si>
  <si>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</si>
  <si>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</si>
  <si>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</si>
  <si>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</si>
  <si>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</si>
  <si>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</si>
  <si>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</si>
  <si>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</si>
  <si>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</si>
  <si>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</si>
  <si>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</si>
  <si>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</si>
  <si>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</si>
  <si>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</si>
  <si>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</si>
  <si>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</si>
  <si>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</si>
  <si>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</si>
  <si>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</si>
  <si>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</si>
  <si>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</si>
  <si>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</si>
  <si>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</si>
  <si>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</si>
  <si>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</si>
  <si>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</si>
  <si>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</si>
  <si>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</si>
  <si>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</si>
  <si>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</si>
  <si>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</si>
  <si>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</si>
  <si>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</si>
  <si>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</si>
  <si>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</si>
  <si>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</si>
  <si>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</si>
  <si>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</si>
  <si>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</si>
  <si>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</si>
  <si>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</si>
  <si>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</si>
  <si>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</si>
  <si>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</si>
  <si>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</si>
  <si>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</si>
  <si>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</si>
  <si>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</si>
  <si>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</si>
  <si>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</si>
  <si>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</si>
  <si>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</si>
  <si>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</si>
  <si>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</si>
  <si>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</si>
  <si>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</si>
  <si>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</si>
  <si>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</si>
  <si>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</si>
  <si>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</si>
  <si>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</si>
  <si>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</si>
  <si>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</si>
  <si>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</si>
  <si>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</si>
  <si>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</si>
  <si>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</si>
  <si>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</si>
  <si>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</si>
  <si>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</si>
  <si>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</si>
  <si>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</si>
  <si>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</si>
  <si>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</si>
  <si>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</si>
  <si>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</si>
  <si>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</si>
  <si>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</si>
  <si>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</si>
  <si>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</si>
  <si>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</si>
  <si>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</si>
  <si>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</si>
  <si>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</si>
  <si>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</si>
  <si>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</si>
  <si>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</si>
  <si>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</si>
  <si>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</si>
  <si>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</si>
  <si>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</si>
  <si>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</si>
  <si>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</si>
  <si>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</si>
  <si>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</si>
  <si>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</si>
  <si>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</si>
  <si>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</si>
  <si>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</si>
  <si>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</si>
  <si>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</si>
  <si>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</si>
  <si>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</si>
  <si>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</si>
  <si>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</si>
  <si>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</si>
  <si>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</si>
  <si>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</si>
  <si>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</si>
  <si>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</si>
  <si>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</si>
  <si>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</si>
  <si>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</si>
  <si>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</si>
  <si>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</si>
  <si>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</si>
  <si>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</si>
  <si>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</si>
  <si>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</si>
  <si>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</si>
  <si>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</si>
  <si>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</si>
  <si>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</si>
  <si>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</si>
  <si>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</si>
  <si>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</si>
  <si>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</si>
  <si>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</si>
  <si>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</si>
  <si>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</si>
  <si>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</si>
  <si>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</si>
  <si>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</si>
  <si>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</si>
  <si>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</si>
  <si>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</si>
  <si>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</si>
  <si>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</si>
  <si>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</si>
  <si>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</si>
  <si>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</si>
  <si>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</si>
  <si>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</si>
  <si>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</si>
  <si>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</si>
  <si>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</si>
  <si>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</si>
  <si>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</si>
  <si>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</si>
  <si>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</si>
  <si>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</si>
  <si>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</si>
  <si>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</si>
  <si>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</si>
  <si>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</si>
  <si>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</si>
  <si>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</si>
  <si>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</si>
  <si>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</si>
  <si>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</si>
  <si>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</si>
  <si>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</si>
  <si>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</si>
  <si>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</si>
  <si>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</si>
  <si>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</si>
  <si>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</si>
  <si>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</si>
  <si>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</si>
  <si>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</si>
  <si>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</si>
  <si>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</si>
  <si>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</si>
  <si>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</si>
  <si>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</si>
  <si>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</si>
  <si>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</si>
  <si>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</si>
  <si>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</si>
  <si>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</si>
  <si>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</si>
  <si>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</si>
  <si>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</si>
  <si>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</si>
  <si>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</si>
  <si>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</si>
  <si>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</si>
  <si>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</si>
  <si>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</si>
  <si>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</si>
  <si>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</si>
  <si>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</si>
  <si>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</si>
  <si>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</si>
  <si>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</si>
  <si>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</si>
  <si>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</si>
  <si>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</si>
  <si>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</si>
  <si>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</si>
  <si>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</si>
  <si>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</si>
  <si>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</si>
  <si>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</si>
  <si>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</si>
  <si>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</si>
  <si>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</si>
  <si>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</si>
  <si>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</si>
  <si>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</si>
  <si>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</si>
  <si>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</si>
  <si>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</si>
  <si>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</si>
  <si>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</si>
  <si>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</si>
  <si>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</si>
  <si>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</si>
  <si>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</si>
  <si>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</si>
  <si>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</si>
  <si>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</si>
  <si>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</si>
  <si>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</si>
  <si>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</si>
  <si>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</si>
  <si>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</si>
  <si>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</si>
  <si>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</si>
  <si>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</si>
  <si>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</si>
  <si>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</si>
  <si>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</si>
  <si>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</si>
  <si>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</si>
  <si>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</si>
  <si>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</si>
  <si>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</si>
  <si>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</si>
  <si>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</si>
  <si>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</si>
  <si>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</si>
  <si>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</si>
  <si>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</si>
  <si>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</si>
  <si>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</si>
  <si>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</si>
  <si>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</si>
  <si>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</si>
  <si>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</si>
  <si>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</si>
  <si>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</si>
  <si>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</si>
  <si>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</si>
  <si>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</si>
  <si>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</si>
  <si>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</si>
  <si>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</si>
  <si>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</si>
  <si>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</si>
  <si>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</si>
  <si>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</si>
  <si>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</si>
  <si>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</si>
  <si>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</si>
  <si>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</si>
  <si>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</si>
  <si>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</si>
  <si>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</si>
  <si>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</si>
  <si>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</si>
  <si>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</si>
  <si>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</si>
  <si>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</si>
  <si>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</si>
  <si>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</si>
  <si>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</si>
  <si>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</si>
  <si>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</si>
  <si>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</si>
  <si>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</si>
  <si>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</si>
  <si>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</si>
  <si>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</si>
  <si>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</si>
  <si>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</si>
  <si>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</si>
  <si>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</si>
  <si>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</si>
  <si>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</si>
  <si>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</si>
  <si>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</si>
  <si>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</si>
  <si>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</si>
  <si>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</si>
  <si>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</si>
  <si>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</si>
  <si>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</si>
  <si>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</si>
  <si>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</si>
  <si>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</si>
  <si>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</si>
  <si>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</si>
  <si>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</si>
  <si>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</si>
  <si>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</si>
  <si>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</si>
  <si>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</si>
  <si>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</si>
  <si>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</si>
  <si>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</si>
  <si>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</si>
  <si>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</si>
  <si>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</si>
  <si>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</si>
  <si>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</si>
  <si>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</si>
  <si>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</si>
  <si>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</si>
  <si>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</si>
  <si>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</si>
  <si>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</si>
  <si>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</si>
  <si>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</si>
  <si>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</si>
  <si>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</si>
  <si>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</si>
  <si>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</si>
  <si>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</si>
  <si>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</si>
  <si>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</si>
  <si>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</si>
  <si>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</si>
  <si>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</si>
  <si>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</si>
  <si>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</si>
  <si>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</si>
  <si>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</si>
  <si>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</si>
  <si>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</si>
  <si>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</si>
  <si>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</si>
  <si>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</si>
  <si>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</si>
  <si>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</si>
  <si>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</si>
  <si>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</si>
  <si>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</si>
  <si>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</si>
  <si>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</si>
  <si>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</si>
  <si>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</si>
  <si>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</si>
  <si>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</si>
  <si>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</si>
  <si>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</si>
  <si>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</si>
  <si>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</si>
  <si>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</si>
  <si>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</si>
  <si>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</si>
  <si>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</si>
  <si>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</si>
  <si>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</si>
  <si>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</si>
  <si>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</si>
  <si>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</si>
  <si>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</si>
  <si>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</si>
  <si>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</si>
  <si>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</si>
  <si>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</si>
  <si>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</si>
  <si>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</si>
  <si>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</si>
  <si>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</si>
  <si>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</si>
  <si>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</si>
  <si>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</si>
  <si>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</si>
  <si>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</si>
  <si>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</si>
  <si>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</si>
  <si>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</si>
  <si>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</si>
  <si>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</si>
  <si>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</si>
  <si>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</si>
  <si>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</si>
  <si>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</si>
  <si>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</si>
  <si>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</si>
  <si>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</si>
  <si>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</si>
  <si>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</si>
  <si>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</si>
  <si>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</si>
  <si>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</si>
  <si>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</si>
  <si>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</si>
  <si>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</si>
  <si>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</si>
  <si>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</si>
  <si>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</si>
  <si>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</si>
  <si>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</si>
  <si>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</si>
  <si>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</si>
  <si>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</si>
  <si>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</si>
  <si>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</si>
  <si>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</si>
  <si>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</si>
  <si>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</si>
  <si>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</si>
  <si>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</si>
  <si>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</si>
  <si>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</si>
  <si>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</si>
  <si>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</si>
  <si>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</si>
  <si>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</si>
  <si>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</si>
  <si>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</si>
  <si>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</si>
  <si>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</si>
  <si>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</si>
  <si>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</si>
  <si>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</si>
  <si>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</si>
  <si>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</si>
  <si>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</si>
  <si>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</si>
  <si>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</si>
  <si>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</si>
  <si>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</si>
  <si>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</si>
  <si>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</si>
  <si>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</si>
  <si>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</si>
  <si>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</si>
  <si>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</si>
  <si>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</si>
  <si>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</si>
  <si>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</si>
  <si>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</si>
  <si>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</si>
  <si>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</si>
  <si>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</si>
  <si>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</si>
  <si>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</si>
  <si>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</si>
  <si>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</si>
  <si>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</si>
  <si>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</si>
  <si>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</si>
  <si>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</si>
  <si>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</si>
  <si>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</si>
  <si>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</si>
  <si>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</si>
  <si>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</si>
  <si>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</si>
  <si>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</si>
  <si>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</si>
  <si>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</si>
  <si>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</si>
  <si>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</si>
  <si>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</si>
  <si>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</si>
  <si>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</si>
  <si>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</si>
  <si>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</si>
  <si>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</si>
  <si>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</si>
  <si>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</si>
  <si>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</si>
  <si>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</si>
  <si>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</si>
  <si>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</si>
  <si>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</si>
  <si>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</si>
  <si>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</si>
  <si>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</si>
  <si>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</si>
  <si>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</si>
  <si>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</si>
  <si>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</si>
  <si>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</si>
  <si>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</si>
  <si>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</si>
  <si>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</si>
  <si>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</si>
  <si>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</si>
  <si>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</si>
  <si>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</si>
  <si>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</si>
  <si>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</si>
  <si>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</si>
  <si>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</si>
  <si>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</si>
  <si>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</si>
  <si>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</si>
  <si>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</si>
  <si>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</si>
  <si>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</si>
  <si>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</si>
  <si>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</si>
  <si>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</si>
  <si>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</si>
  <si>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</si>
  <si>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</si>
  <si>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</si>
  <si>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</si>
  <si>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</si>
  <si>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</si>
  <si>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</si>
  <si>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</si>
  <si>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</si>
  <si>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</si>
  <si>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</si>
  <si>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</si>
  <si>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</si>
  <si>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</si>
  <si>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</si>
  <si>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</si>
  <si>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</si>
  <si>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</si>
  <si>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</si>
  <si>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</si>
  <si>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</si>
  <si>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</si>
  <si>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</si>
  <si>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</si>
  <si>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</si>
  <si>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</si>
  <si>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</si>
  <si>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</si>
  <si>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</si>
  <si>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</si>
  <si>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</si>
  <si>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</si>
  <si>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</si>
  <si>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</si>
  <si>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</si>
  <si>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</si>
  <si>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</si>
  <si>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</si>
  <si>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</si>
  <si>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</si>
  <si>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</si>
  <si>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</si>
  <si>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</si>
  <si>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</si>
  <si>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</si>
  <si>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</si>
  <si>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</si>
  <si>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</si>
  <si>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</si>
  <si>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</si>
  <si>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</si>
  <si>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</si>
  <si>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</si>
  <si>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</si>
  <si>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</si>
  <si>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</si>
  <si>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</si>
  <si>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</si>
  <si>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</si>
  <si>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</si>
  <si>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</si>
  <si>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</si>
  <si>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</si>
  <si>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</si>
  <si>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</si>
  <si>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</si>
  <si>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</si>
  <si>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</si>
  <si>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</si>
  <si>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</si>
  <si>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</si>
  <si>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</si>
  <si>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</si>
  <si>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</si>
  <si>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</si>
  <si>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</si>
  <si>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</si>
  <si>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</si>
  <si>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</si>
  <si>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</si>
  <si>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</si>
  <si>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</si>
  <si>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</si>
  <si>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</si>
  <si>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</si>
  <si>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</si>
  <si>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</si>
  <si>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</si>
  <si>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</si>
  <si>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</si>
  <si>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</si>
  <si>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</si>
  <si>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</si>
  <si>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</si>
  <si>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</si>
  <si>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</si>
  <si>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</si>
  <si>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</si>
  <si>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</si>
  <si>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</si>
  <si>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</si>
  <si>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</si>
  <si>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</si>
  <si>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</si>
  <si>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</si>
  <si>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</si>
  <si>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</si>
  <si>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</si>
  <si>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</si>
  <si>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</si>
  <si>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</si>
  <si>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</si>
  <si>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</si>
  <si>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</si>
  <si>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</si>
  <si>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</si>
  <si>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</si>
  <si>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</si>
  <si>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</si>
  <si>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</si>
  <si>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</si>
  <si>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</si>
  <si>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</si>
  <si>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</si>
  <si>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</si>
  <si>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</si>
  <si>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</si>
  <si>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</si>
  <si>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</si>
  <si>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</si>
  <si>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</si>
  <si>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</si>
  <si>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</si>
  <si>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</si>
  <si>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</si>
  <si>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</si>
  <si>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</si>
  <si>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</si>
  <si>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</si>
  <si>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</si>
  <si>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</si>
  <si>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</si>
  <si>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</si>
  <si>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</si>
  <si>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</si>
  <si>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</si>
  <si>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</si>
  <si>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</si>
  <si>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</si>
  <si>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</si>
  <si>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</si>
  <si>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</si>
  <si>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</si>
  <si>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</si>
  <si>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</si>
  <si>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</si>
  <si>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</si>
  <si>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</si>
  <si>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</si>
  <si>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</si>
  <si>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</si>
  <si>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</si>
  <si>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</si>
  <si>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</si>
  <si>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</si>
  <si>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</si>
  <si>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</si>
  <si>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</si>
  <si>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</si>
  <si>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</si>
  <si>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</si>
  <si>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</si>
  <si>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</si>
  <si>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</si>
  <si>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</si>
  <si>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</si>
  <si>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</si>
  <si>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</si>
  <si>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</si>
  <si>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</si>
  <si>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</si>
  <si>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</si>
  <si>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</si>
  <si>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</si>
  <si>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</si>
  <si>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</si>
  <si>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</si>
  <si>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</si>
  <si>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</si>
  <si>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</si>
  <si>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</si>
  <si>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</si>
  <si>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</si>
  <si>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</si>
  <si>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</si>
  <si>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</si>
  <si>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</si>
  <si>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</si>
  <si>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</si>
  <si>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</si>
  <si>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</si>
  <si>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</si>
  <si>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</si>
  <si>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</si>
  <si>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</si>
  <si>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</si>
  <si>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</si>
  <si>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</si>
  <si>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</si>
  <si>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</si>
  <si>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</si>
  <si>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</si>
  <si>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</si>
  <si>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</si>
  <si>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</si>
  <si>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</si>
  <si>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</si>
  <si>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</si>
  <si>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</si>
  <si>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</si>
  <si>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</si>
  <si>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</si>
  <si>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</si>
  <si>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</si>
  <si>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</si>
  <si>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</si>
  <si>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</si>
  <si>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</si>
  <si>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</si>
  <si>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</si>
  <si>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</si>
  <si>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</si>
  <si>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</si>
  <si>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</si>
  <si>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</si>
  <si>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</si>
  <si>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</si>
  <si>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</si>
  <si>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</si>
  <si>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</si>
  <si>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</si>
  <si>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</si>
  <si>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</si>
  <si>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</si>
  <si>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</si>
  <si>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</si>
  <si>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</si>
  <si>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</si>
  <si>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</si>
  <si>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</si>
  <si>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</si>
  <si>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</si>
  <si>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</si>
  <si>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</si>
  <si>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</si>
  <si>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</si>
  <si>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</si>
  <si>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</si>
  <si>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</si>
  <si>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</si>
  <si>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</si>
  <si>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</si>
  <si>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</si>
  <si>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</si>
  <si>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</si>
  <si>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</si>
  <si>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</si>
  <si>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</si>
  <si>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</si>
  <si>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</si>
  <si>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</si>
  <si>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</si>
  <si>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</si>
  <si>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</si>
  <si>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</si>
  <si>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</si>
  <si>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</si>
  <si>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</si>
  <si>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</si>
  <si>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</si>
  <si>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</si>
  <si>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</si>
  <si>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</si>
  <si>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</si>
  <si>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</si>
  <si>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</si>
  <si>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</si>
  <si>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</si>
  <si>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</si>
  <si>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</si>
  <si>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</si>
  <si>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</si>
  <si>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</si>
  <si>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</si>
  <si>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</si>
  <si>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</si>
  <si>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</si>
  <si>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</si>
  <si>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</si>
  <si>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</si>
  <si>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</si>
  <si>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</si>
  <si>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</si>
  <si>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</si>
  <si>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</si>
  <si>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</si>
  <si>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</si>
  <si>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</si>
  <si>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</si>
  <si>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</si>
  <si>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</si>
  <si>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</si>
  <si>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</si>
  <si>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</si>
  <si>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</si>
  <si>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</si>
  <si>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</si>
  <si>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</si>
  <si>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</si>
  <si>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</si>
  <si>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</si>
  <si>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</si>
  <si>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</si>
  <si>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</si>
  <si>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</si>
  <si>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</si>
  <si>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</si>
  <si>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</si>
  <si>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</si>
  <si>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</si>
  <si>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</si>
  <si>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</si>
  <si>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</si>
  <si>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</si>
  <si>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</si>
  <si>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</si>
  <si>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</si>
  <si>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</si>
  <si>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</si>
  <si>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</si>
  <si>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</si>
  <si>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</si>
  <si>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</si>
  <si>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</si>
  <si>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</si>
  <si>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</si>
  <si>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</si>
  <si>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</si>
  <si>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</si>
  <si>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</si>
  <si>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</si>
  <si>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</si>
  <si>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</si>
  <si>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</si>
  <si>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</si>
  <si>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</si>
  <si>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</si>
  <si>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</si>
  <si>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</si>
  <si>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</si>
  <si>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</si>
  <si>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</si>
  <si>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</si>
  <si>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</si>
  <si>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</si>
  <si>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</si>
  <si>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</si>
  <si>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</si>
  <si>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</si>
  <si>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</si>
  <si>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</si>
  <si>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</si>
  <si>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</si>
  <si>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</si>
  <si>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</si>
  <si>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</si>
  <si>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</si>
  <si>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</si>
  <si>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</si>
  <si>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</si>
  <si>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</si>
  <si>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</si>
  <si>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</si>
  <si>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</si>
  <si>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</si>
  <si>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</si>
  <si>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</si>
  <si>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</si>
  <si>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</si>
  <si>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</si>
  <si>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</si>
  <si>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</si>
  <si>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</si>
  <si>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</si>
  <si>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</si>
  <si>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</si>
  <si>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</si>
  <si>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</si>
  <si>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</si>
  <si>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</si>
  <si>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</si>
  <si>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</si>
  <si>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</si>
  <si>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</si>
  <si>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</si>
  <si>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</si>
  <si>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</si>
  <si>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</si>
  <si>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</si>
  <si>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</si>
  <si>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</si>
  <si>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</si>
  <si>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</si>
  <si>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</si>
  <si>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</si>
  <si>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</si>
  <si>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</si>
  <si>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</si>
  <si>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</si>
  <si>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</si>
  <si>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</si>
  <si>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</si>
  <si>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</si>
  <si>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</si>
  <si>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</si>
  <si>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</si>
  <si>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</si>
  <si>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</si>
  <si>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</si>
  <si>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</si>
  <si>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</si>
  <si>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</si>
  <si>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</si>
  <si>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</si>
  <si>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</si>
  <si>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</si>
  <si>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</si>
  <si>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</si>
  <si>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</si>
  <si>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</si>
  <si>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</si>
  <si>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</si>
  <si>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</si>
  <si>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</si>
  <si>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</si>
  <si>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</si>
  <si>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</si>
  <si>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</si>
  <si>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</si>
  <si>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</si>
  <si>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</si>
  <si>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</si>
  <si>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</si>
  <si>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</si>
  <si>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</si>
  <si>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</si>
  <si>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</si>
  <si>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</si>
  <si>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</si>
  <si>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</si>
  <si>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</si>
  <si>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</si>
  <si>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</si>
  <si>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</si>
  <si>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</si>
  <si>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</si>
  <si>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</si>
  <si>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</si>
  <si>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</si>
  <si>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</si>
  <si>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</si>
  <si>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</si>
  <si>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</si>
  <si>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</si>
  <si>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</si>
  <si>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</si>
  <si>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</si>
  <si>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</si>
  <si>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</si>
  <si>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</si>
  <si>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</si>
  <si>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</si>
  <si>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</si>
  <si>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</si>
  <si>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</si>
  <si>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</si>
  <si>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</si>
  <si>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</si>
  <si>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</si>
  <si>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</si>
  <si>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</si>
  <si>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</si>
  <si>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</si>
  <si>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</si>
  <si>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</si>
  <si>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</si>
  <si>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</si>
  <si>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</si>
  <si>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</si>
  <si>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</si>
  <si>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</si>
  <si>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</si>
  <si>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</si>
  <si>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</si>
  <si>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</si>
  <si>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</si>
  <si>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</si>
  <si>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</si>
  <si>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</si>
  <si>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</si>
  <si>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</si>
  <si>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</si>
  <si>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</si>
  <si>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</si>
  <si>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</si>
  <si>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</si>
  <si>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</si>
  <si>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</si>
  <si>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</si>
  <si>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</si>
  <si>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</si>
  <si>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</si>
  <si>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</si>
  <si>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</si>
  <si>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</si>
  <si>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</si>
  <si>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</si>
  <si>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</si>
  <si>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</si>
  <si>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</si>
  <si>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</si>
  <si>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</si>
  <si>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</si>
  <si>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</si>
  <si>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</si>
  <si>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</si>
  <si>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</si>
  <si>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</si>
  <si>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</si>
  <si>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</si>
  <si>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</si>
  <si>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</si>
  <si>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</si>
  <si>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</si>
  <si>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</si>
  <si>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</si>
  <si>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</si>
  <si>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</si>
  <si>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</si>
  <si>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</si>
  <si>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</si>
  <si>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</si>
  <si>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</si>
  <si>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</si>
  <si>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</si>
  <si>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</si>
  <si>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</si>
  <si>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</si>
  <si>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</si>
  <si>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</si>
  <si>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</si>
  <si>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</si>
  <si>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</si>
  <si>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</si>
  <si>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</si>
  <si>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</si>
  <si>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</si>
  <si>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</si>
  <si>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</si>
  <si>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</si>
  <si>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</si>
  <si>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</si>
  <si>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</si>
  <si>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</si>
  <si>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</si>
  <si>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</si>
  <si>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</si>
  <si>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</si>
  <si>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</si>
  <si>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</si>
  <si>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</si>
  <si>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</si>
  <si>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</si>
  <si>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</si>
  <si>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</si>
  <si>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</si>
  <si>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</si>
  <si>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</si>
  <si>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</si>
  <si>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</si>
  <si>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</si>
  <si>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</si>
  <si>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</si>
  <si>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</si>
  <si>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</si>
  <si>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</si>
  <si>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</si>
  <si>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</si>
  <si>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</si>
  <si>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</si>
  <si>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</si>
  <si>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</si>
  <si>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</si>
  <si>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</si>
  <si>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</si>
  <si>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</si>
  <si>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</si>
  <si>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</si>
  <si>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</si>
  <si>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</si>
  <si>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</si>
  <si>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</si>
  <si>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</si>
  <si>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</si>
  <si>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</si>
  <si>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</si>
  <si>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</si>
  <si>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</si>
  <si>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</si>
  <si>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</si>
  <si>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</si>
  <si>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</si>
  <si>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</si>
  <si>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</si>
  <si>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</si>
  <si>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</si>
  <si>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</si>
  <si>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</si>
  <si>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</si>
  <si>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</si>
  <si>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</si>
  <si>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</si>
  <si>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</si>
  <si>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</si>
  <si>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</si>
  <si>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</si>
  <si>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</si>
  <si>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</si>
  <si>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</si>
  <si>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</si>
  <si>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</si>
  <si>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</si>
  <si>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</si>
  <si>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</si>
  <si>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</si>
  <si>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</si>
  <si>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</si>
  <si>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</si>
  <si>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</si>
  <si>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</si>
  <si>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</si>
  <si>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</si>
  <si>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</si>
  <si>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</si>
  <si>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</si>
  <si>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</si>
  <si>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</si>
  <si>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</si>
  <si>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</si>
  <si>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</si>
  <si>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</si>
  <si>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</si>
  <si>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</si>
  <si>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</si>
  <si>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</si>
  <si>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</si>
  <si>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</si>
  <si>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</si>
  <si>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</si>
  <si>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</si>
  <si>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</si>
  <si>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</si>
  <si>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</si>
  <si>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</si>
  <si>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</si>
  <si>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</si>
  <si>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</si>
  <si>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</si>
  <si>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</si>
  <si>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</si>
  <si>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</si>
  <si>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</si>
  <si>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</si>
  <si>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</si>
  <si>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</si>
  <si>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</si>
  <si>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</si>
  <si>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</si>
  <si>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</si>
  <si>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</si>
  <si>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</si>
  <si>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</si>
  <si>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</si>
  <si>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</si>
  <si>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</si>
  <si>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</si>
  <si>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</si>
  <si>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</si>
  <si>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</si>
  <si>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</si>
  <si>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</si>
  <si>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</si>
  <si>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</si>
  <si>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</si>
  <si>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</si>
  <si>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</si>
  <si>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</si>
  <si>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</si>
  <si>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</si>
  <si>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</si>
  <si>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</si>
  <si>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</si>
  <si>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</si>
  <si>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</si>
  <si>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</si>
  <si>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</si>
  <si>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</si>
  <si>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</si>
  <si>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</si>
  <si>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</si>
  <si>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</si>
  <si>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</si>
  <si>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</si>
  <si>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</si>
  <si>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</si>
  <si>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</si>
  <si>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</si>
  <si>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</si>
  <si>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</si>
  <si>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</si>
  <si>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</si>
  <si>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</si>
  <si>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</si>
  <si>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</si>
  <si>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</si>
  <si>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</si>
  <si>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</si>
  <si>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</si>
  <si>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</si>
  <si>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</si>
  <si>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</si>
  <si>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</si>
  <si>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</si>
  <si>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</si>
  <si>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</si>
  <si>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</si>
  <si>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</si>
  <si>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</si>
  <si>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</si>
  <si>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</si>
  <si>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</si>
  <si>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</si>
  <si>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</si>
  <si>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</si>
  <si>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</si>
  <si>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</si>
  <si>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</si>
  <si>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</si>
  <si>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</si>
  <si>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</si>
  <si>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</si>
  <si>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</si>
  <si>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</si>
  <si>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</si>
  <si>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</si>
  <si>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</si>
  <si>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</si>
  <si>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</si>
  <si>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</si>
  <si>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</si>
  <si>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</si>
  <si>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</si>
  <si>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</si>
  <si>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</si>
  <si>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</si>
  <si>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</si>
  <si>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</si>
  <si>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</si>
  <si>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</si>
  <si>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</si>
  <si>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</si>
  <si>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</si>
  <si>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</si>
  <si>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</si>
  <si>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</si>
  <si>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</si>
  <si>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</si>
  <si>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</si>
  <si>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</si>
  <si>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</si>
  <si>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</si>
  <si>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</si>
  <si>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</si>
  <si>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</si>
  <si>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</si>
  <si>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</si>
  <si>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</si>
  <si>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</si>
  <si>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</si>
  <si>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</si>
  <si>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</si>
  <si>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</si>
  <si>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</si>
  <si>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</si>
  <si>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</si>
  <si>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</si>
  <si>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</si>
  <si>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</si>
  <si>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</si>
  <si>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</si>
  <si>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</si>
  <si>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</si>
  <si>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</si>
  <si>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</si>
  <si>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</si>
  <si>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</si>
  <si>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</si>
  <si>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</si>
  <si>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</si>
  <si>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</si>
  <si>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</si>
  <si>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</si>
  <si>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</si>
  <si>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</si>
  <si>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</si>
  <si>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</si>
  <si>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</si>
  <si>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</si>
  <si>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</si>
  <si>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</si>
  <si>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</si>
  <si>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</si>
  <si>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</si>
  <si>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</si>
  <si>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</si>
  <si>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</si>
  <si>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</si>
  <si>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</si>
  <si>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</si>
  <si>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</si>
  <si>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</si>
  <si>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</si>
  <si>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</si>
  <si>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</si>
  <si>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</si>
  <si>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</si>
  <si>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</si>
  <si>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</si>
  <si>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</si>
  <si>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</si>
  <si>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</si>
  <si>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</si>
  <si>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</si>
  <si>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</si>
  <si>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</si>
  <si>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</si>
  <si>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</si>
  <si>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</si>
  <si>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</si>
  <si>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</si>
  <si>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</si>
  <si>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</si>
  <si>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</si>
  <si>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</si>
  <si>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</si>
  <si>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</si>
  <si>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</si>
  <si>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</si>
  <si>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</si>
  <si>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</si>
  <si>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</si>
  <si>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</si>
  <si>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</si>
  <si>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</si>
  <si>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</si>
  <si>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</si>
  <si>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</si>
  <si>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</si>
  <si>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</si>
  <si>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</si>
  <si>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</si>
  <si>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</si>
  <si>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</si>
  <si>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</si>
  <si>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</si>
  <si>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</si>
  <si>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</si>
  <si>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</si>
  <si>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</si>
  <si>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</si>
  <si>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</si>
  <si>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</si>
  <si>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</si>
  <si>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</si>
  <si>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</si>
  <si>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</si>
  <si>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</si>
  <si>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</si>
  <si>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</si>
  <si>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</si>
  <si>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</si>
  <si>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</si>
  <si>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</si>
  <si>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</si>
  <si>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</si>
  <si>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</si>
  <si>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</si>
  <si>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</si>
  <si>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</si>
  <si>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</si>
  <si>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</si>
  <si>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</si>
  <si>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</si>
  <si>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</si>
  <si>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</si>
  <si>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</si>
  <si>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</si>
  <si>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</si>
  <si>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</si>
  <si>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</si>
  <si>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</si>
  <si>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</si>
  <si>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</si>
  <si>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</si>
  <si>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</si>
  <si>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</si>
  <si>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</si>
  <si>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</si>
  <si>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</si>
  <si>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</si>
  <si>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</si>
  <si>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</si>
  <si>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</si>
  <si>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</si>
  <si>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</si>
  <si>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</si>
  <si>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</si>
  <si>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</si>
  <si>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</si>
  <si>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</si>
  <si>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</si>
  <si>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</si>
  <si>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</si>
  <si>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</si>
  <si>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</si>
  <si>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</si>
  <si>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</si>
  <si>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</si>
  <si>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</si>
  <si>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</si>
  <si>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</si>
  <si>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</si>
  <si>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</si>
  <si>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</si>
  <si>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</si>
  <si>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</si>
  <si>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</si>
  <si>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</si>
  <si>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</si>
  <si>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</si>
  <si>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</si>
  <si>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</si>
  <si>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</si>
  <si>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</si>
  <si>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</si>
  <si>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</si>
  <si>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</si>
  <si>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</si>
  <si>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</si>
  <si>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</si>
  <si>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</si>
  <si>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</si>
  <si>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</si>
  <si>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</si>
  <si>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</si>
  <si>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</si>
  <si>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</si>
  <si>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</si>
  <si>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</si>
  <si>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</si>
  <si>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</si>
  <si>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</si>
  <si>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</si>
  <si>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</si>
  <si>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</si>
  <si>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</si>
  <si>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</si>
  <si>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</si>
  <si>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</si>
  <si>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</si>
  <si>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</si>
  <si>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</si>
  <si>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</si>
  <si>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</si>
  <si>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</si>
  <si>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</si>
  <si>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</si>
  <si>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</si>
  <si>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</si>
  <si>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</si>
  <si>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</si>
  <si>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</si>
  <si>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</si>
  <si>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</si>
  <si>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</si>
  <si>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</si>
  <si>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</si>
  <si>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</si>
  <si>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</si>
  <si>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</si>
  <si>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</si>
  <si>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</si>
  <si>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</si>
  <si>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</si>
  <si>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</si>
  <si>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</si>
  <si>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</si>
  <si>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</si>
  <si>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</si>
  <si>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</si>
  <si>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</si>
  <si>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</si>
  <si>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</si>
  <si>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</si>
  <si>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</si>
  <si>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</si>
  <si>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</si>
  <si>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</si>
  <si>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</si>
  <si>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</si>
  <si>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</si>
  <si>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</si>
  <si>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</si>
  <si>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</si>
  <si>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</si>
  <si>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</si>
  <si>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</si>
  <si>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</si>
  <si>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</si>
  <si>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</si>
  <si>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</si>
  <si>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</si>
  <si>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</si>
  <si>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</si>
  <si>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</si>
  <si>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</si>
  <si>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</si>
  <si>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</si>
  <si>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</si>
  <si>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</si>
  <si>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</si>
  <si>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</si>
  <si>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</si>
  <si>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</si>
  <si>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</si>
  <si>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</si>
  <si>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</si>
  <si>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</si>
  <si>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</si>
  <si>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</si>
  <si>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</si>
  <si>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</si>
  <si>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</si>
  <si>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</si>
  <si>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</si>
  <si>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</si>
  <si>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</si>
  <si>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</si>
  <si>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</si>
  <si>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</si>
  <si>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</si>
  <si>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</si>
  <si>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</si>
  <si>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</si>
  <si>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</si>
  <si>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</si>
  <si>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</si>
  <si>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</si>
  <si>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</si>
  <si>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</si>
  <si>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</si>
  <si>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</si>
  <si>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</si>
  <si>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</si>
  <si>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</si>
  <si>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</si>
  <si>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</si>
  <si>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</si>
  <si>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</si>
  <si>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</si>
  <si>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</si>
  <si>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</si>
  <si>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</si>
  <si>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</si>
  <si>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</si>
  <si>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</si>
  <si>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</si>
  <si>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</si>
  <si>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</si>
  <si>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</si>
  <si>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</si>
  <si>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</si>
  <si>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dm3</t>
  </si>
  <si>
    <t>decímetro cúbico</t>
  </si>
  <si>
    <t>%</t>
  </si>
  <si>
    <t>por cento</t>
  </si>
  <si>
    <t>FDE</t>
  </si>
  <si>
    <t>EMOP</t>
  </si>
  <si>
    <t>SCO</t>
  </si>
  <si>
    <t>COMPESA</t>
  </si>
  <si>
    <t>SISENG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</si>
  <si>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</si>
  <si>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</si>
  <si>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</si>
  <si>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</si>
  <si>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</si>
  <si>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</si>
  <si>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</si>
  <si>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</si>
  <si>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registro de preços para futuras e eventuais aquisições de pneus e camaras de ar</t>
  </si>
  <si>
    <t>prefeitura de Cotiporã</t>
  </si>
  <si>
    <t>90898487000164</t>
  </si>
  <si>
    <t>PNEU NOVO 185/70R14, MÍNIMO 88H</t>
  </si>
  <si>
    <t>PNEU NOVO 185/70R14, A/T, MÍNIMO 88T</t>
  </si>
  <si>
    <t>PNEU NOVO 195/55R15, MÍNIMO 85H</t>
  </si>
  <si>
    <t>PNEU NOVO 195/65R15, MÍNIMO 91H</t>
  </si>
  <si>
    <t>PNEU NOVO 205/60R15, A/T, MÍNIMO 91H</t>
  </si>
  <si>
    <t>PNEU NOVO 205/55R16, MÍNIMO 91V</t>
  </si>
  <si>
    <t>PNEU NOVO 205/60R16, MÍNIMO 92V</t>
  </si>
  <si>
    <t>PNEU NOVO 215/65R16, A/T, MÍNIMO 102H</t>
  </si>
  <si>
    <t>PNEU NOVO 225/75R16C, MÍNIMO 118R, PROFUNDIDADE MÍNIMA DE SULCOS 10,5MM</t>
  </si>
  <si>
    <t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t>
  </si>
  <si>
    <t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t>
  </si>
  <si>
    <t>PNEU NOVO 235/75R17.5, LISO PARA USO SEM CÂMARA, COM NO MÍNIMO 16 LONAS, ÍNDICE DE CARGA MÍNIMO 132/130, ÍNDICE DE VELOCIDADE MÍNIMO L, PROFUNDIDADE DE SULCO MÍNIMA 14 MM</t>
  </si>
  <si>
    <t>PNEU NOVO 235/75R17.5, MISTO PARA USO SEM CÂMARA, COM NO MÍNIMO 14 LONAS, ÍNDICE DE CARGA MÍNIMO 132/130, ÍNDICE DE VELOCIDADE MÍNIMO L</t>
  </si>
  <si>
    <t xml:space="preserve">PNEU NOVO 225/60R18, A/T, COM NO MÍNIMO 8 LONAS, MÍNIMO 101/98R </t>
  </si>
  <si>
    <t>PNEU NOVO 225/60R18, MÍNIMO 104H</t>
  </si>
  <si>
    <t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t>
  </si>
  <si>
    <t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t>
  </si>
  <si>
    <t>PNEU NOVO 12.5/80-18, R4, COM NO MÍNIMO 12 LONAS</t>
  </si>
  <si>
    <t xml:space="preserve">PNEU NOVO 19.5L24, COM NO MÍNIMO 12 LONAS </t>
  </si>
  <si>
    <t>PNEU NOVO 14.00-24, E3-L3 28PR, COM NO MÍNIMO 28 LONAS, DESENHO TRAÇÃO</t>
  </si>
  <si>
    <t>PNEU NOVO 14.9-24, R1, COM NO MÍNIMO 06 LONAS</t>
  </si>
  <si>
    <t>PNEU NOVO 17.5-25, L2-G2 16PR, COM NO MINIMO 16 LONAS, DESENHO TRAÇÃO</t>
  </si>
  <si>
    <t>PNEU NOVO 20.5-25, E3-L3 20PR, COM NO MÍNIMO 20 LONAS, DESENHO TRAÇÃO</t>
  </si>
  <si>
    <t>PNEU NOVO 23.1-26, COM NO MÍNIMO 14 LONAS</t>
  </si>
  <si>
    <t>PNEU NOVO 18.4-34, R1, COM NO MÍNIMO 10 LONAS</t>
  </si>
  <si>
    <t>CÂMARA DE AR 12-16.5</t>
  </si>
  <si>
    <t>CÂMARA DE AR 12.5/80-18</t>
  </si>
  <si>
    <t>CÂMARA DE AR 19.5L24, COM VÁLVULA LATERAL CURTA</t>
  </si>
  <si>
    <t>CÂMARA DE AR 14.00-24, COM VÁLVULA LATERAL</t>
  </si>
  <si>
    <t>CÂMARA DE AR 14.00-24, COM VÁLVULA CENTRAL</t>
  </si>
  <si>
    <t>CÂMARA DE AR 20.5-25</t>
  </si>
  <si>
    <t>CÂMARA DE AR 18.4-34</t>
  </si>
  <si>
    <t xml:space="preserve">CÂMARA DE AR 14.9-24 </t>
  </si>
  <si>
    <t xml:space="preserve">CAMARA DE AR 23.1-26  </t>
  </si>
  <si>
    <t>IMPORTIRE IMPORTADORA E DISTRIBUIDORA DE PNEUS LTDA</t>
  </si>
  <si>
    <t>24693328000280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</si>
</sst>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6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13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35" xfId="0" applyFont="1" applyBorder="1" applyAlignment="1" applyProtection="1">
      <alignment horizontal="center" vertical="center" wrapText="1"/>
      <protection locked="0"/>
    </xf>
    <xf numFmtId="0" fontId="31" fillId="0" borderId="13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vertical="center" wrapText="1"/>
      <protection locked="0"/>
    </xf>
    <xf numFmtId="4" fontId="31" fillId="0" borderId="35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5" sqref="B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7" t="s">
        <v>3752</v>
      </c>
      <c r="B1" s="128"/>
      <c r="C1" s="128"/>
      <c r="D1" s="128"/>
      <c r="E1" s="128"/>
      <c r="F1" s="128"/>
      <c r="G1" s="129"/>
    </row>
    <row r="2" spans="1:8" s="59" customFormat="1" ht="15.75" thickBot="1" x14ac:dyDescent="0.3">
      <c r="A2" s="15" t="s">
        <v>161</v>
      </c>
      <c r="B2" s="133" t="s">
        <v>4005</v>
      </c>
      <c r="C2" s="133"/>
      <c r="D2" s="50" t="s">
        <v>162</v>
      </c>
      <c r="E2" s="70">
        <v>54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4" t="s">
        <v>4043</v>
      </c>
      <c r="C3" s="134"/>
      <c r="D3" s="134"/>
      <c r="E3" s="134"/>
      <c r="F3" s="134"/>
      <c r="G3" s="135"/>
    </row>
    <row r="4" spans="1:8" s="59" customFormat="1" ht="15.75" thickBot="1" x14ac:dyDescent="0.3">
      <c r="A4" s="15" t="s">
        <v>175</v>
      </c>
      <c r="B4" s="136" t="s">
        <v>4044</v>
      </c>
      <c r="C4" s="136"/>
      <c r="D4" s="136"/>
      <c r="E4" s="137"/>
      <c r="F4" s="22" t="s">
        <v>179</v>
      </c>
      <c r="G4" s="78" t="s">
        <v>4045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8"/>
      <c r="G5" s="139"/>
    </row>
    <row r="6" spans="1:8" s="61" customFormat="1" ht="15.75" thickBot="1" x14ac:dyDescent="0.3">
      <c r="A6" s="15" t="s">
        <v>155</v>
      </c>
      <c r="B6" s="51">
        <f>'Orçamento-base'!C6</f>
        <v>1898043.2799999998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139890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30" t="s">
        <v>3750</v>
      </c>
      <c r="B11" s="131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30"/>
      <c r="B12" s="132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55" sqref="G55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hidden="1" customWidth="1"/>
    <col min="13" max="13" width="12.7109375" style="100" hidden="1" customWidth="1"/>
    <col min="14" max="14" width="7.140625" style="45" hidden="1" customWidth="1"/>
    <col min="15" max="15" width="57.28515625" style="42" hidden="1" customWidth="1"/>
    <col min="16" max="16" width="7.140625" style="42" hidden="1" customWidth="1"/>
    <col min="17" max="17" width="47.7109375" style="42" hidden="1" customWidth="1"/>
    <col min="18" max="18" width="26.85546875" style="40" hidden="1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54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Cotiporã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1898043.2799999998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64" t="s">
        <v>3761</v>
      </c>
      <c r="B10" s="164" t="s">
        <v>3759</v>
      </c>
      <c r="C10" s="164" t="s">
        <v>3760</v>
      </c>
      <c r="D10" s="140" t="s">
        <v>3675</v>
      </c>
      <c r="E10" s="166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65"/>
      <c r="B11" s="165"/>
      <c r="C11" s="165"/>
      <c r="D11" s="141"/>
      <c r="E11" s="167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4046</v>
      </c>
      <c r="H12" s="121">
        <v>100</v>
      </c>
      <c r="I12" s="47" t="s">
        <v>3701</v>
      </c>
      <c r="J12" s="123">
        <v>483.58</v>
      </c>
      <c r="K12" s="54">
        <f>IFERROR(IF(H12*J12&lt;&gt;0,ROUND(ROUND(H12,4)*ROUND(J12,4),2),""),"")</f>
        <v>48358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4047</v>
      </c>
      <c r="H13" s="122">
        <v>60</v>
      </c>
      <c r="I13" s="47" t="s">
        <v>3701</v>
      </c>
      <c r="J13" s="124">
        <v>506.58</v>
      </c>
      <c r="K13" s="54">
        <f>IFERROR(IF(H13*J13&lt;&gt;0,ROUND(ROUND(H13,4)*ROUND(J13,4),2),""),"")</f>
        <v>30394.799999999999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4048</v>
      </c>
      <c r="H14" s="122">
        <v>30</v>
      </c>
      <c r="I14" s="47" t="s">
        <v>3701</v>
      </c>
      <c r="J14" s="124">
        <v>494.19</v>
      </c>
      <c r="K14" s="106">
        <f>IFERROR(IF(H14*J14&lt;&gt;0,ROUND(ROUND(H14,4)*ROUND(J14,4),2),""),"")</f>
        <v>14825.7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4049</v>
      </c>
      <c r="H15" s="122">
        <v>50</v>
      </c>
      <c r="I15" s="47" t="s">
        <v>3701</v>
      </c>
      <c r="J15" s="124">
        <v>537.5</v>
      </c>
      <c r="K15" s="106">
        <f t="shared" ref="K15:K78" si="0">IFERROR(IF(H15*J15&lt;&gt;0,ROUND(ROUND(H15,4)*ROUND(J15,4),2),""),"")</f>
        <v>26875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4050</v>
      </c>
      <c r="H16" s="122">
        <v>60</v>
      </c>
      <c r="I16" s="47" t="s">
        <v>3701</v>
      </c>
      <c r="J16" s="124">
        <v>661.88</v>
      </c>
      <c r="K16" s="106">
        <f t="shared" si="0"/>
        <v>39712.800000000003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4051</v>
      </c>
      <c r="H17" s="122">
        <v>30</v>
      </c>
      <c r="I17" s="47" t="s">
        <v>3701</v>
      </c>
      <c r="J17" s="124">
        <v>529.26</v>
      </c>
      <c r="K17" s="106">
        <f t="shared" si="0"/>
        <v>15877.8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4052</v>
      </c>
      <c r="H18" s="122">
        <v>50</v>
      </c>
      <c r="I18" s="47" t="s">
        <v>3701</v>
      </c>
      <c r="J18" s="124">
        <v>610.34</v>
      </c>
      <c r="K18" s="106">
        <f t="shared" si="0"/>
        <v>30517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4053</v>
      </c>
      <c r="H19" s="122">
        <v>50</v>
      </c>
      <c r="I19" s="47" t="s">
        <v>3701</v>
      </c>
      <c r="J19" s="125">
        <v>609.24</v>
      </c>
      <c r="K19" s="106">
        <f t="shared" si="0"/>
        <v>30462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26.2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4054</v>
      </c>
      <c r="H20" s="122">
        <v>100</v>
      </c>
      <c r="I20" s="47" t="s">
        <v>3701</v>
      </c>
      <c r="J20" s="126">
        <v>1001.11</v>
      </c>
      <c r="K20" s="106">
        <f t="shared" si="0"/>
        <v>100111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77.25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4055</v>
      </c>
      <c r="H21" s="122">
        <v>20</v>
      </c>
      <c r="I21" s="47" t="s">
        <v>3701</v>
      </c>
      <c r="J21" s="126">
        <v>1387.43</v>
      </c>
      <c r="K21" s="106">
        <f t="shared" si="0"/>
        <v>27748.6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90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4056</v>
      </c>
      <c r="H22" s="122">
        <v>40</v>
      </c>
      <c r="I22" s="47" t="s">
        <v>3701</v>
      </c>
      <c r="J22" s="126">
        <v>1329.8</v>
      </c>
      <c r="K22" s="106">
        <f t="shared" si="0"/>
        <v>53192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51.75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4057</v>
      </c>
      <c r="H23" s="122">
        <v>12</v>
      </c>
      <c r="I23" s="47" t="s">
        <v>3701</v>
      </c>
      <c r="J23" s="126">
        <v>1594.37</v>
      </c>
      <c r="K23" s="106">
        <f t="shared" si="0"/>
        <v>19132.439999999999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39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4058</v>
      </c>
      <c r="H24" s="122">
        <v>30</v>
      </c>
      <c r="I24" s="47" t="s">
        <v>3701</v>
      </c>
      <c r="J24" s="126">
        <v>1843.06</v>
      </c>
      <c r="K24" s="106">
        <f t="shared" si="0"/>
        <v>55291.8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26.25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4059</v>
      </c>
      <c r="H25" s="122">
        <v>30</v>
      </c>
      <c r="I25" s="47" t="s">
        <v>3701</v>
      </c>
      <c r="J25" s="126">
        <v>1529.1</v>
      </c>
      <c r="K25" s="106">
        <f t="shared" si="0"/>
        <v>45873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5.75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4060</v>
      </c>
      <c r="H26" s="122">
        <v>30</v>
      </c>
      <c r="I26" s="47" t="s">
        <v>3701</v>
      </c>
      <c r="J26" s="126">
        <v>1688.33</v>
      </c>
      <c r="K26" s="106">
        <f t="shared" si="0"/>
        <v>50649.9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77.25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4061</v>
      </c>
      <c r="H27" s="122">
        <v>30</v>
      </c>
      <c r="I27" s="47" t="s">
        <v>3701</v>
      </c>
      <c r="J27" s="126">
        <v>3327.25</v>
      </c>
      <c r="K27" s="106">
        <f t="shared" si="0"/>
        <v>99817.5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90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4062</v>
      </c>
      <c r="H28" s="122">
        <v>80</v>
      </c>
      <c r="I28" s="47" t="s">
        <v>3701</v>
      </c>
      <c r="J28" s="126">
        <v>3635.84</v>
      </c>
      <c r="K28" s="106">
        <f t="shared" si="0"/>
        <v>290867.20000000001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5.75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4063</v>
      </c>
      <c r="H29" s="122">
        <v>10</v>
      </c>
      <c r="I29" s="47" t="s">
        <v>3701</v>
      </c>
      <c r="J29" s="126">
        <v>2343.54</v>
      </c>
      <c r="K29" s="106">
        <f t="shared" si="0"/>
        <v>23435.4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5.75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4064</v>
      </c>
      <c r="H30" s="122">
        <v>12</v>
      </c>
      <c r="I30" s="47" t="s">
        <v>3701</v>
      </c>
      <c r="J30" s="126">
        <v>4668.9399999999996</v>
      </c>
      <c r="K30" s="106">
        <f t="shared" si="0"/>
        <v>56027.28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26.25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4065</v>
      </c>
      <c r="H31" s="122">
        <v>30</v>
      </c>
      <c r="I31" s="47" t="s">
        <v>3701</v>
      </c>
      <c r="J31" s="126">
        <v>9656.25</v>
      </c>
      <c r="K31" s="106">
        <f t="shared" si="0"/>
        <v>289687.5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5.75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4066</v>
      </c>
      <c r="H32" s="122">
        <v>10</v>
      </c>
      <c r="I32" s="47" t="s">
        <v>3701</v>
      </c>
      <c r="J32" s="126">
        <v>3590.76</v>
      </c>
      <c r="K32" s="106">
        <f t="shared" si="0"/>
        <v>35907.599999999999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26.25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4067</v>
      </c>
      <c r="H33" s="122">
        <v>24</v>
      </c>
      <c r="I33" s="47" t="s">
        <v>3701</v>
      </c>
      <c r="J33" s="126">
        <v>6113.3</v>
      </c>
      <c r="K33" s="106">
        <f t="shared" si="0"/>
        <v>146719.20000000001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26.25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4068</v>
      </c>
      <c r="H34" s="122">
        <v>12</v>
      </c>
      <c r="I34" s="47" t="s">
        <v>3701</v>
      </c>
      <c r="J34" s="126">
        <v>14976.96</v>
      </c>
      <c r="K34" s="106">
        <f t="shared" si="0"/>
        <v>179723.51999999999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5.75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4069</v>
      </c>
      <c r="H35" s="122">
        <v>6</v>
      </c>
      <c r="I35" s="47" t="s">
        <v>3701</v>
      </c>
      <c r="J35" s="126">
        <v>9323.7900000000009</v>
      </c>
      <c r="K35" s="106">
        <f t="shared" si="0"/>
        <v>55942.74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5.75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4070</v>
      </c>
      <c r="H36" s="122">
        <v>10</v>
      </c>
      <c r="I36" s="47" t="s">
        <v>3701</v>
      </c>
      <c r="J36" s="126">
        <v>7075.81</v>
      </c>
      <c r="K36" s="106">
        <f t="shared" si="0"/>
        <v>70758.100000000006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5.75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4071</v>
      </c>
      <c r="H37" s="122">
        <v>10</v>
      </c>
      <c r="I37" s="47" t="s">
        <v>3701</v>
      </c>
      <c r="J37" s="124">
        <v>165.79</v>
      </c>
      <c r="K37" s="106">
        <f t="shared" si="0"/>
        <v>1657.9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5.75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4072</v>
      </c>
      <c r="H38" s="122">
        <v>20</v>
      </c>
      <c r="I38" s="47" t="s">
        <v>3701</v>
      </c>
      <c r="J38" s="124">
        <v>193.61</v>
      </c>
      <c r="K38" s="106">
        <f t="shared" si="0"/>
        <v>3872.2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5.75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4073</v>
      </c>
      <c r="H39" s="122">
        <v>20</v>
      </c>
      <c r="I39" s="47" t="s">
        <v>3701</v>
      </c>
      <c r="J39" s="124">
        <v>583.91</v>
      </c>
      <c r="K39" s="106">
        <f t="shared" si="0"/>
        <v>11678.2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5.75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4074</v>
      </c>
      <c r="H40" s="122">
        <v>20</v>
      </c>
      <c r="I40" s="47" t="s">
        <v>3701</v>
      </c>
      <c r="J40" s="124">
        <v>388.9</v>
      </c>
      <c r="K40" s="106">
        <f t="shared" si="0"/>
        <v>7778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5.75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4075</v>
      </c>
      <c r="H41" s="122">
        <v>20</v>
      </c>
      <c r="I41" s="47" t="s">
        <v>3701</v>
      </c>
      <c r="J41" s="124">
        <v>410.25</v>
      </c>
      <c r="K41" s="106">
        <f t="shared" si="0"/>
        <v>8205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5.75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4076</v>
      </c>
      <c r="H42" s="122">
        <v>10</v>
      </c>
      <c r="I42" s="47" t="s">
        <v>3701</v>
      </c>
      <c r="J42" s="124">
        <v>802.84</v>
      </c>
      <c r="K42" s="106">
        <f t="shared" si="0"/>
        <v>8028.4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5.75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4077</v>
      </c>
      <c r="H43" s="122">
        <v>10</v>
      </c>
      <c r="I43" s="47" t="s">
        <v>3701</v>
      </c>
      <c r="J43" s="124">
        <v>722.09</v>
      </c>
      <c r="K43" s="106">
        <f t="shared" si="0"/>
        <v>7220.9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5.75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4078</v>
      </c>
      <c r="H44" s="122">
        <v>10</v>
      </c>
      <c r="I44" s="47" t="s">
        <v>3701</v>
      </c>
      <c r="J44" s="124">
        <v>385.86</v>
      </c>
      <c r="K44" s="106">
        <f t="shared" si="0"/>
        <v>3858.6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5.75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4079</v>
      </c>
      <c r="H45" s="122">
        <v>10</v>
      </c>
      <c r="I45" s="47" t="s">
        <v>3701</v>
      </c>
      <c r="J45" s="124">
        <v>783.62</v>
      </c>
      <c r="K45" s="106">
        <f t="shared" si="0"/>
        <v>7836.2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B10:B11"/>
    <mergeCell ref="E10:E11"/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xr:uid="{00000000-0002-0000-0100-000005000000}">
          <x14:formula1>
            <xm:f>base!$I$3:$I$127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8000000}">
          <x14:formula1>
            <xm:f>base!$I$3:$I$127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9000000}">
          <x14:formula1>
            <xm:f>base!$N$2:$N$37</xm:f>
          </x14:formula1>
          <xm:sqref>D12:D1048576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3"/>
  <sheetViews>
    <sheetView tabSelected="1" workbookViewId="0">
      <selection activeCell="G37" sqref="G37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54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para futuras e eventuais aquisições de pneus e camaras de ar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6" t="s">
        <v>4080</v>
      </c>
      <c r="D4" s="136"/>
      <c r="E4" s="136"/>
      <c r="F4" s="136"/>
      <c r="G4" s="22" t="s">
        <v>3753</v>
      </c>
      <c r="H4" s="79" t="s">
        <v>4081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139890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64" t="s">
        <v>3754</v>
      </c>
      <c r="B10" s="164" t="s">
        <v>3755</v>
      </c>
      <c r="C10" s="164" t="s">
        <v>3677</v>
      </c>
      <c r="D10" s="140" t="s">
        <v>3756</v>
      </c>
      <c r="E10" s="173" t="s">
        <v>171</v>
      </c>
      <c r="F10" s="174"/>
      <c r="G10" s="174"/>
      <c r="H10" s="174"/>
      <c r="I10" s="174"/>
      <c r="J10" s="174"/>
      <c r="K10" s="174"/>
    </row>
    <row r="11" spans="1:12" customFormat="1" ht="45" x14ac:dyDescent="0.25">
      <c r="A11" s="165"/>
      <c r="B11" s="165"/>
      <c r="C11" s="165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PNEU NOVO 185/70R14, MÍNIMO 88H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PNEU NOVO 185/70R14, A/T, MÍNIMO 88T</v>
      </c>
      <c r="E13" s="116">
        <f>IF('Orçamento-base'!H13&gt;0,'Orçamento-base'!H13,"")</f>
        <v>60</v>
      </c>
      <c r="F13" s="54" t="str">
        <f>IF('Orçamento-base'!I13&gt;0,'Orçamento-base'!I13,"")</f>
        <v>un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PNEU NOVO 195/55R15, MÍNIMO 85H</v>
      </c>
      <c r="E14" s="175">
        <f>IF('Orçamento-base'!H14&gt;0,'Orçamento-base'!H14,"")</f>
        <v>30</v>
      </c>
      <c r="F14" s="106" t="str">
        <f>IF('Orçamento-base'!I14&gt;0,'Orçamento-base'!I14,"")</f>
        <v>un</v>
      </c>
      <c r="G14" s="114"/>
      <c r="H14" s="106" t="str">
        <f t="shared" ref="H14:H63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PNEU NOVO 195/65R15, MÍNIMO 91H</v>
      </c>
      <c r="E15" s="175">
        <f>IF('Orçamento-base'!H15&gt;0,'Orçamento-base'!H15,"")</f>
        <v>50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PNEU NOVO 205/60R15, A/T, MÍNIMO 91H</v>
      </c>
      <c r="E16" s="175">
        <f>IF('Orçamento-base'!H16&gt;0,'Orçamento-base'!H16,"")</f>
        <v>60</v>
      </c>
      <c r="F16" s="106" t="str">
        <f>IF('Orçamento-base'!I16&gt;0,'Orçamento-base'!I16,"")</f>
        <v>un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PNEU NOVO 205/55R16, MÍNIMO 91V</v>
      </c>
      <c r="E17" s="175">
        <f>IF('Orçamento-base'!H17&gt;0,'Orçamento-base'!H17,"")</f>
        <v>30</v>
      </c>
      <c r="F17" s="106" t="str">
        <f>IF('Orçamento-base'!I17&gt;0,'Orçamento-base'!I17,"")</f>
        <v>un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PNEU NOVO 205/60R16, MÍNIMO 92V</v>
      </c>
      <c r="E18" s="175">
        <f>IF('Orçamento-base'!H18&gt;0,'Orçamento-base'!H18,"")</f>
        <v>50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PNEU NOVO 215/65R16, A/T, MÍNIMO 102H</v>
      </c>
      <c r="E19" s="175">
        <f>IF('Orçamento-base'!H19&gt;0,'Orçamento-base'!H19,"")</f>
        <v>50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PNEU NOVO 225/75R16C, MÍNIMO 118R, PROFUNDIDADE MÍNIMA DE SULCOS 10,5MM</v>
      </c>
      <c r="E20" s="175">
        <f>IF('Orçamento-base'!H20&gt;0,'Orçamento-base'!H20,"")</f>
        <v>100</v>
      </c>
      <c r="F20" s="106" t="str">
        <f>IF('Orçamento-base'!I20&gt;0,'Orçamento-base'!I20,"")</f>
        <v>un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PNEU NOVO 215/75R17.5, LISO PARA USO SEM CÂMARA, MÍNIMO DE 12 LONAS, INDICADO PARA EIXOS DIRECIONAIS E LIVRES OPCIONALMENTE EM EIXOS DE TRAÇÃO MODERADA COM RODAGEM COM TRÊS RAIAS DUPLAS, COMPOSTO RESISTENTE E CARCAÇA E CINTAS DE AÇO. PROFUNDIDADE DOS SULCOS DE NO MÍNIMO 13 MM</v>
      </c>
      <c r="E21" s="175">
        <f>IF('Orçamento-base'!H21&gt;0,'Orçamento-base'!H21,"")</f>
        <v>20</v>
      </c>
      <c r="F21" s="106" t="str">
        <f>IF('Orçamento-base'!I21&gt;0,'Orçamento-base'!I21,"")</f>
        <v>un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PNEU NOVO 215/75R17.5, MISTO PARA USO SEM CÂMARA, MÍNIMO DE 12 LONAS, INDICADO PARA EQUIPAR EIXOS DIRECIONAIS E LIVRES EM VEÍCULOS QUE TRAFEGAM EM PERCURSOS MISTOS DE ASFALTO E TERRA. SULCOS COM PAREDES EM ZIG-ZAG PARA MELHOR ADERÊNCIA EM QUALQUER SUPERFÍCIE. PROFUNDIDADE DOS SULCOS DE NO MÍNIMO 13,5 MM</v>
      </c>
      <c r="E22" s="175">
        <f>IF('Orçamento-base'!H22&gt;0,'Orçamento-base'!H22,"")</f>
        <v>40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PNEU NOVO 235/75R17.5, LISO PARA USO SEM CÂMARA, COM NO MÍNIMO 16 LONAS, ÍNDICE DE CARGA MÍNIMO 132/130, ÍNDICE DE VELOCIDADE MÍNIMO L, PROFUNDIDADE DE SULCO MÍNIMA 14 MM</v>
      </c>
      <c r="E23" s="175">
        <f>IF('Orçamento-base'!H23&gt;0,'Orçamento-base'!H23,"")</f>
        <v>12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PNEU NOVO 235/75R17.5, MISTO PARA USO SEM CÂMARA, COM NO MÍNIMO 14 LONAS, ÍNDICE DE CARGA MÍNIMO 132/130, ÍNDICE DE VELOCIDADE MÍNIMO L</v>
      </c>
      <c r="E24" s="175">
        <f>IF('Orçamento-base'!H24&gt;0,'Orçamento-base'!H24,"")</f>
        <v>30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 xml:space="preserve">PNEU NOVO 225/60R18, A/T, COM NO MÍNIMO 8 LONAS, MÍNIMO 101/98R </v>
      </c>
      <c r="E25" s="175">
        <f>IF('Orçamento-base'!H25&gt;0,'Orçamento-base'!H25,"")</f>
        <v>30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PNEU NOVO 225/60R18, MÍNIMO 104H</v>
      </c>
      <c r="E26" s="175">
        <f>IF('Orçamento-base'!H26&gt;0,'Orçamento-base'!H26,"")</f>
        <v>30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PNEU NOVO 295/80R 22.5, PARA EIXOS DIRECIONAIS PARA USO SEM CÂMARA, COM NO MÍNIMO 16 LONAS, DE TRAÇÃO MODERADA E DE REBOQUE EM RODOVIAS MISTAS DE ASFALTO E TERRA. CONSTRUÇÃO COM 4 CINTAS EXTRA-RESISTENTES. BANDA DE RODAGEM COM 3 SULCOS CIRCUNFERENCIAIS. PROFUNDIDADE DOS SULCOS DE NO MÍNIMO 17,5 MM.</v>
      </c>
      <c r="E27" s="175">
        <f>IF('Orçamento-base'!H27&gt;0,'Orçamento-base'!H27,"")</f>
        <v>30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PNEU NOVO 295/80R 22.5, PARA USO EM EIXOS DE TRAÇÃO DE VEÍCULOS QUE TRAFEGAM EM PERCURSOS MISTOS (ASFALTO E TERRA), PARA USO SEM CÂMARA, COM NO MÍNIMO 16 LONAS, SULCOS LARGOS E EXTRA-PROFUNDOS. BANDA DE RODAGEM ESPECIALMENTE PROJETADA PARA USO MISTO. ESTRUTURA DA CARCAÇA REFORÇADA.  PROFUNDIDADE DOS SULCOS DE NO MÍNIMO 25 MM.</v>
      </c>
      <c r="E28" s="175">
        <f>IF('Orçamento-base'!H28&gt;0,'Orçamento-base'!H28,"")</f>
        <v>80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PNEU NOVO 12.5/80-18, R4, COM NO MÍNIMO 12 LONAS</v>
      </c>
      <c r="E29" s="175">
        <f>IF('Orçamento-base'!H29&gt;0,'Orçamento-base'!H29,"")</f>
        <v>10</v>
      </c>
      <c r="F29" s="106" t="str">
        <f>IF('Orçamento-base'!I29&gt;0,'Orçamento-base'!I29,"")</f>
        <v>un</v>
      </c>
      <c r="G29" s="114">
        <v>988</v>
      </c>
      <c r="H29" s="106">
        <f t="shared" si="0"/>
        <v>9880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PNEU NOVO 19.5L24, COM NO MÍNIMO 12 LONAS </v>
      </c>
      <c r="E30" s="175">
        <f>IF('Orçamento-base'!H30&gt;0,'Orçamento-base'!H30,"")</f>
        <v>12</v>
      </c>
      <c r="F30" s="106" t="str">
        <f>IF('Orçamento-base'!I30&gt;0,'Orçamento-base'!I30,"")</f>
        <v>un</v>
      </c>
      <c r="G30" s="114">
        <v>2200</v>
      </c>
      <c r="H30" s="106">
        <f t="shared" si="0"/>
        <v>26400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PNEU NOVO 14.00-24, E3-L3 28PR, COM NO MÍNIMO 28 LONAS, DESENHO TRAÇÃO</v>
      </c>
      <c r="E31" s="175">
        <f>IF('Orçamento-base'!H31&gt;0,'Orçamento-base'!H31,"")</f>
        <v>30</v>
      </c>
      <c r="F31" s="106" t="str">
        <f>IF('Orçamento-base'!I31&gt;0,'Orçamento-base'!I31,"")</f>
        <v>un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PNEU NOVO 14.9-24, R1, COM NO MÍNIMO 06 LONAS</v>
      </c>
      <c r="E32" s="175">
        <f>IF('Orçamento-base'!H32&gt;0,'Orçamento-base'!H32,"")</f>
        <v>10</v>
      </c>
      <c r="F32" s="106" t="str">
        <f>IF('Orçamento-base'!I32&gt;0,'Orçamento-base'!I32,"")</f>
        <v>un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PNEU NOVO 17.5-25, L2-G2 16PR, COM NO MINIMO 16 LONAS, DESENHO TRAÇÃO</v>
      </c>
      <c r="E33" s="175">
        <f>IF('Orçamento-base'!H33&gt;0,'Orçamento-base'!H33,"")</f>
        <v>24</v>
      </c>
      <c r="F33" s="106" t="str">
        <f>IF('Orçamento-base'!I33&gt;0,'Orçamento-base'!I33,"")</f>
        <v>un</v>
      </c>
      <c r="G33" s="114">
        <v>2180</v>
      </c>
      <c r="H33" s="106">
        <f t="shared" si="0"/>
        <v>52320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PNEU NOVO 20.5-25, E3-L3 20PR, COM NO MÍNIMO 20 LONAS, DESENHO TRAÇÃO</v>
      </c>
      <c r="E34" s="175">
        <f>IF('Orçamento-base'!H34&gt;0,'Orçamento-base'!H34,"")</f>
        <v>12</v>
      </c>
      <c r="F34" s="106" t="str">
        <f>IF('Orçamento-base'!I34&gt;0,'Orçamento-base'!I34,"")</f>
        <v>un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PNEU NOVO 23.1-26, COM NO MÍNIMO 14 LONAS</v>
      </c>
      <c r="E35" s="175">
        <f>IF('Orçamento-base'!H35&gt;0,'Orçamento-base'!H35,"")</f>
        <v>6</v>
      </c>
      <c r="F35" s="106" t="str">
        <f>IF('Orçamento-base'!I35&gt;0,'Orçamento-base'!I35,"")</f>
        <v>un</v>
      </c>
      <c r="G35" s="114">
        <v>3910</v>
      </c>
      <c r="H35" s="106">
        <f t="shared" si="0"/>
        <v>23460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PNEU NOVO 18.4-34, R1, COM NO MÍNIMO 10 LONAS</v>
      </c>
      <c r="E36" s="175">
        <f>IF('Orçamento-base'!H36&gt;0,'Orçamento-base'!H36,"")</f>
        <v>10</v>
      </c>
      <c r="F36" s="106" t="str">
        <f>IF('Orçamento-base'!I36&gt;0,'Orçamento-base'!I36,"")</f>
        <v>un</v>
      </c>
      <c r="G36" s="114">
        <v>2783</v>
      </c>
      <c r="H36" s="106">
        <f t="shared" si="0"/>
        <v>27830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CÂMARA DE AR 12-16.5</v>
      </c>
      <c r="E37" s="175">
        <f>IF('Orçamento-base'!H37&gt;0,'Orçamento-base'!H37,"")</f>
        <v>10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CÂMARA DE AR 12.5/80-18</v>
      </c>
      <c r="E38" s="175">
        <f>IF('Orçamento-base'!H38&gt;0,'Orçamento-base'!H38,"")</f>
        <v>20</v>
      </c>
      <c r="F38" s="106" t="str">
        <f>IF('Orçamento-base'!I38&gt;0,'Orçamento-base'!I38,"")</f>
        <v>un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CÂMARA DE AR 19.5L24, COM VÁLVULA LATERAL CURTA</v>
      </c>
      <c r="E39" s="175">
        <f>IF('Orçamento-base'!H39&gt;0,'Orçamento-base'!H39,"")</f>
        <v>20</v>
      </c>
      <c r="F39" s="106" t="str">
        <f>IF('Orçamento-base'!I39&gt;0,'Orçamento-base'!I39,"")</f>
        <v>un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CÂMARA DE AR 14.00-24, COM VÁLVULA LATERAL</v>
      </c>
      <c r="E40" s="175">
        <f>IF('Orçamento-base'!H40&gt;0,'Orçamento-base'!H40,"")</f>
        <v>20</v>
      </c>
      <c r="F40" s="106" t="str">
        <f>IF('Orçamento-base'!I40&gt;0,'Orçamento-base'!I40,"")</f>
        <v>un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CÂMARA DE AR 14.00-24, COM VÁLVULA CENTRAL</v>
      </c>
      <c r="E41" s="175">
        <f>IF('Orçamento-base'!H41&gt;0,'Orçamento-base'!H41,"")</f>
        <v>20</v>
      </c>
      <c r="F41" s="106" t="str">
        <f>IF('Orçamento-base'!I41&gt;0,'Orçamento-base'!I41,"")</f>
        <v>un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CÂMARA DE AR 20.5-25</v>
      </c>
      <c r="E42" s="175">
        <f>IF('Orçamento-base'!H42&gt;0,'Orçamento-base'!H42,"")</f>
        <v>10</v>
      </c>
      <c r="F42" s="106" t="str">
        <f>IF('Orçamento-base'!I42&gt;0,'Orçamento-base'!I42,"")</f>
        <v>un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CÂMARA DE AR 18.4-34</v>
      </c>
      <c r="E43" s="175">
        <f>IF('Orçamento-base'!H43&gt;0,'Orçamento-base'!H43,"")</f>
        <v>10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 xml:space="preserve">CÂMARA DE AR 14.9-24 </v>
      </c>
      <c r="E44" s="175">
        <f>IF('Orçamento-base'!H44&gt;0,'Orçamento-base'!H44,"")</f>
        <v>10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 xml:space="preserve">CAMARA DE AR 23.1-26  </v>
      </c>
      <c r="E45" s="175">
        <f>IF('Orçamento-base'!H45&gt;0,'Orçamento-base'!H45,"")</f>
        <v>10</v>
      </c>
      <c r="F45" s="106" t="str">
        <f>IF('Orçamento-base'!I45&gt;0,'Orçamento-base'!I45,"")</f>
        <v>un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5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5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5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5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5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5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5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5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5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5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5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5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5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5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5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5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5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5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67" workbookViewId="0">
      <selection activeCell="K83" sqref="K83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4028</v>
      </c>
      <c r="J2" s="11" t="s">
        <v>4029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" t="s">
        <v>3848</v>
      </c>
      <c r="J3" s="11" t="s">
        <v>3849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3825</v>
      </c>
      <c r="J4" s="11" t="s">
        <v>3824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3894</v>
      </c>
      <c r="J5" s="11" t="s">
        <v>3894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3827</v>
      </c>
      <c r="J6" s="11" t="s">
        <v>3826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3" t="s">
        <v>3895</v>
      </c>
      <c r="J7" s="11" t="s">
        <v>3896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" t="s">
        <v>3704</v>
      </c>
      <c r="J8" s="11" t="s">
        <v>3705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3" t="s">
        <v>3831</v>
      </c>
      <c r="J9" s="11" t="s">
        <v>3830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" t="s">
        <v>3822</v>
      </c>
      <c r="J10" s="11" t="s">
        <v>3823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3897</v>
      </c>
      <c r="J11" s="11" t="s">
        <v>3898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3834</v>
      </c>
      <c r="J12" s="11" t="s">
        <v>3835</v>
      </c>
      <c r="K12" t="s">
        <v>3959</v>
      </c>
      <c r="N12" t="s">
        <v>4033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3833</v>
      </c>
      <c r="J13" s="11" t="s">
        <v>3832</v>
      </c>
      <c r="K13" t="s">
        <v>3960</v>
      </c>
      <c r="N13" t="s">
        <v>3800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3838</v>
      </c>
      <c r="J14" s="11" t="s">
        <v>3836</v>
      </c>
      <c r="K14" t="s">
        <v>5</v>
      </c>
      <c r="N14" t="s">
        <v>4011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3938</v>
      </c>
      <c r="J15" s="11" t="s">
        <v>3939</v>
      </c>
      <c r="K15" t="s">
        <v>6</v>
      </c>
      <c r="N15" t="s">
        <v>3801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3" t="s">
        <v>3828</v>
      </c>
      <c r="J16" s="11" t="s">
        <v>3829</v>
      </c>
      <c r="K16" t="s">
        <v>4004</v>
      </c>
      <c r="N16" t="s">
        <v>3777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3706</v>
      </c>
      <c r="J17" s="11" t="s">
        <v>3707</v>
      </c>
      <c r="K17" t="s">
        <v>4005</v>
      </c>
      <c r="N17" t="s">
        <v>3802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" t="s">
        <v>3899</v>
      </c>
      <c r="J18" s="11" t="s">
        <v>3900</v>
      </c>
      <c r="K18" t="s">
        <v>4006</v>
      </c>
      <c r="N18" t="s">
        <v>4009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3843</v>
      </c>
      <c r="J19" s="11" t="s">
        <v>3844</v>
      </c>
      <c r="K19" t="s">
        <v>3962</v>
      </c>
      <c r="N19" t="s">
        <v>3795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3840</v>
      </c>
      <c r="J20" s="11" t="s">
        <v>3840</v>
      </c>
      <c r="K20" t="s">
        <v>3961</v>
      </c>
      <c r="N20" t="s">
        <v>3779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3846</v>
      </c>
      <c r="J21" s="11" t="s">
        <v>3845</v>
      </c>
      <c r="K21" t="s">
        <v>9</v>
      </c>
      <c r="N21" t="s">
        <v>4012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3934</v>
      </c>
      <c r="J22" s="11" t="s">
        <v>3936</v>
      </c>
      <c r="K22" t="s">
        <v>7</v>
      </c>
      <c r="N22" t="s">
        <v>3997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3935</v>
      </c>
      <c r="J23" s="11" t="s">
        <v>3937</v>
      </c>
      <c r="N23" t="s">
        <v>4031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3" t="s">
        <v>3944</v>
      </c>
      <c r="J24" s="11" t="s">
        <v>3945</v>
      </c>
      <c r="N24" t="s">
        <v>4030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" t="s">
        <v>3710</v>
      </c>
      <c r="J25" s="11" t="s">
        <v>3711</v>
      </c>
      <c r="N25" t="s">
        <v>3998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3" t="s">
        <v>3839</v>
      </c>
      <c r="J26" s="11" t="s">
        <v>3837</v>
      </c>
      <c r="N26" t="s">
        <v>3792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4041</v>
      </c>
      <c r="J27" s="11" t="s">
        <v>4042</v>
      </c>
      <c r="N27" t="s">
        <v>3781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3903</v>
      </c>
      <c r="J28" s="11" t="s">
        <v>3904</v>
      </c>
      <c r="N28" t="s">
        <v>3993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3891</v>
      </c>
      <c r="J29" s="11" t="s">
        <v>3892</v>
      </c>
      <c r="N29" t="s">
        <v>4032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3901</v>
      </c>
      <c r="J30" s="11" t="s">
        <v>3902</v>
      </c>
      <c r="N30" t="s">
        <v>3999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" t="s">
        <v>3708</v>
      </c>
      <c r="J31" s="11" t="s">
        <v>3709</v>
      </c>
      <c r="N31" t="s">
        <v>3793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3958</v>
      </c>
      <c r="J32" s="11" t="s">
        <v>3957</v>
      </c>
      <c r="N32" t="s">
        <v>4000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3" t="s">
        <v>3841</v>
      </c>
      <c r="J33" s="11" t="s">
        <v>3842</v>
      </c>
      <c r="N33" t="s">
        <v>4021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" t="s">
        <v>3702</v>
      </c>
      <c r="J34" s="11" t="s">
        <v>18</v>
      </c>
      <c r="N34" t="s">
        <v>3780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3712</v>
      </c>
      <c r="J35" s="11" t="s">
        <v>3712</v>
      </c>
      <c r="N35" t="s">
        <v>3776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4026</v>
      </c>
      <c r="J36" s="11" t="s">
        <v>4027</v>
      </c>
      <c r="N36" t="s">
        <v>4034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3" t="s">
        <v>3847</v>
      </c>
      <c r="J37" s="11" t="s">
        <v>3847</v>
      </c>
      <c r="N37" t="s">
        <v>4001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3713</v>
      </c>
      <c r="J38" s="11" t="s">
        <v>3714</v>
      </c>
      <c r="N38" t="s">
        <v>3775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3782</v>
      </c>
      <c r="J39" s="11" t="s">
        <v>3783</v>
      </c>
      <c r="N39" t="s">
        <v>3984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3967</v>
      </c>
      <c r="J40" s="11" t="s">
        <v>3968</v>
      </c>
      <c r="N40" t="s">
        <v>3794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3715</v>
      </c>
      <c r="J41" s="11" t="s">
        <v>3716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3717</v>
      </c>
      <c r="J42" s="11" t="s">
        <v>3718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" t="s">
        <v>3905</v>
      </c>
      <c r="J43" s="11" t="s">
        <v>3906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" t="s">
        <v>3907</v>
      </c>
      <c r="J44" s="11" t="s">
        <v>3908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" t="s">
        <v>3719</v>
      </c>
      <c r="J45" s="11" t="s">
        <v>3720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3" t="s">
        <v>3854</v>
      </c>
      <c r="J46" s="11" t="s">
        <v>3854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3" t="s">
        <v>3853</v>
      </c>
      <c r="J47" s="11" t="s">
        <v>3852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3" t="s">
        <v>3851</v>
      </c>
      <c r="J48" s="11" t="s">
        <v>3850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3721</v>
      </c>
      <c r="J49" s="11" t="s">
        <v>3722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3946</v>
      </c>
      <c r="J50" s="11" t="s">
        <v>3947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3974</v>
      </c>
      <c r="J51" s="11" t="s">
        <v>3975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" t="s">
        <v>3698</v>
      </c>
      <c r="J52" s="11" t="s">
        <v>14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3723</v>
      </c>
      <c r="J53" s="11" t="s">
        <v>3724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4022</v>
      </c>
      <c r="J54" s="11" t="s">
        <v>4023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3" t="s">
        <v>3879</v>
      </c>
      <c r="J55" s="11" t="s">
        <v>3880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3725</v>
      </c>
      <c r="J56" s="11" t="s">
        <v>3726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3774</v>
      </c>
      <c r="J57" s="11" t="s">
        <v>3771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3883</v>
      </c>
      <c r="J58" s="11" t="s">
        <v>3884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3940</v>
      </c>
      <c r="J59" s="11" t="s">
        <v>3941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3700</v>
      </c>
      <c r="J60" s="11" t="s">
        <v>16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4013</v>
      </c>
      <c r="J61" s="11" t="s">
        <v>4014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3727</v>
      </c>
      <c r="J62" s="11" t="s">
        <v>3727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3767</v>
      </c>
      <c r="J63" s="11" t="s">
        <v>3768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3769</v>
      </c>
      <c r="J64" s="11" t="s">
        <v>3770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3909</v>
      </c>
      <c r="J65" s="11" t="s">
        <v>3910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3728</v>
      </c>
      <c r="J66" s="11" t="s">
        <v>3729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" t="s">
        <v>3991</v>
      </c>
      <c r="J67" s="11" t="s">
        <v>3992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3697</v>
      </c>
      <c r="J68" s="11" t="s">
        <v>13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3911</v>
      </c>
      <c r="J69" s="11" t="s">
        <v>3912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3" t="s">
        <v>3893</v>
      </c>
      <c r="J70" s="11" t="s">
        <v>3855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3730</v>
      </c>
      <c r="J71" s="11" t="s">
        <v>3731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4015</v>
      </c>
      <c r="J72" s="11" t="s">
        <v>4016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3694</v>
      </c>
      <c r="J73" s="11" t="s">
        <v>10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3695</v>
      </c>
      <c r="J74" s="11" t="s">
        <v>11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4039</v>
      </c>
      <c r="J75" s="11" t="s">
        <v>4040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3976</v>
      </c>
      <c r="J76" s="11" t="s">
        <v>3977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4017</v>
      </c>
      <c r="J77" s="11" t="s">
        <v>4018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3696</v>
      </c>
      <c r="J78" s="11" t="s">
        <v>12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3765</v>
      </c>
      <c r="J79" s="11" t="s">
        <v>3969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3913</v>
      </c>
      <c r="J80" s="11" t="s">
        <v>3914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3972</v>
      </c>
      <c r="J81" s="11" t="s">
        <v>3973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" t="s">
        <v>3887</v>
      </c>
      <c r="J82" s="11" t="s">
        <v>3888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" t="s">
        <v>4037</v>
      </c>
      <c r="J83" s="11" t="s">
        <v>4038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" t="s">
        <v>3766</v>
      </c>
      <c r="J84" s="11" t="s">
        <v>3732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" t="s">
        <v>3948</v>
      </c>
      <c r="J85" s="11" t="s">
        <v>3949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3733</v>
      </c>
      <c r="J86" s="11" t="s">
        <v>3734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3" t="s">
        <v>3858</v>
      </c>
      <c r="J87" s="11" t="s">
        <v>3859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3" t="s">
        <v>3856</v>
      </c>
      <c r="J88" s="11" t="s">
        <v>3857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3" t="s">
        <v>3860</v>
      </c>
      <c r="J89" s="11" t="s">
        <v>3861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3" t="s">
        <v>3986</v>
      </c>
      <c r="J90" s="11" t="s">
        <v>3987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3970</v>
      </c>
      <c r="J91" s="11" t="s">
        <v>3971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3889</v>
      </c>
      <c r="J92" s="11" t="s">
        <v>3890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3703</v>
      </c>
      <c r="J93" s="11" t="s">
        <v>19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3735</v>
      </c>
      <c r="J94" s="11" t="s">
        <v>3735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" t="s">
        <v>3978</v>
      </c>
      <c r="J95" s="11" t="s">
        <v>3979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" t="s">
        <v>3784</v>
      </c>
      <c r="J96" s="11" t="s">
        <v>3736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3989</v>
      </c>
      <c r="J97" s="11" t="s">
        <v>3990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" t="s">
        <v>3915</v>
      </c>
      <c r="J98" s="11" t="s">
        <v>3916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3917</v>
      </c>
      <c r="J99" s="11" t="s">
        <v>3918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3" t="s">
        <v>3919</v>
      </c>
      <c r="J100" s="11" t="s">
        <v>3920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3" t="s">
        <v>3862</v>
      </c>
      <c r="J101" s="11" t="s">
        <v>3863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3885</v>
      </c>
      <c r="J102" s="11" t="s">
        <v>3886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3864</v>
      </c>
      <c r="J103" s="11" t="s">
        <v>3865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3737</v>
      </c>
      <c r="J104" s="11" t="s">
        <v>3738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" t="s">
        <v>3921</v>
      </c>
      <c r="J105" s="11" t="s">
        <v>3922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" t="s">
        <v>3950</v>
      </c>
      <c r="J106" s="11" t="s">
        <v>3951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" t="s">
        <v>3739</v>
      </c>
      <c r="J107" s="11" t="s">
        <v>3740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3866</v>
      </c>
      <c r="J108" s="11" t="s">
        <v>3923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3772</v>
      </c>
      <c r="J109" s="11" t="s">
        <v>3773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3" t="s">
        <v>3867</v>
      </c>
      <c r="J110" s="11" t="s">
        <v>3868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3954</v>
      </c>
      <c r="J111" s="11" t="s">
        <v>3955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3" t="s">
        <v>3869</v>
      </c>
      <c r="J112" s="11" t="s">
        <v>3870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3871</v>
      </c>
      <c r="J113" s="11" t="s">
        <v>3924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" t="s">
        <v>3699</v>
      </c>
      <c r="J114" s="11" t="s">
        <v>15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" t="s">
        <v>3741</v>
      </c>
      <c r="J115" s="11" t="s">
        <v>3742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3878</v>
      </c>
      <c r="J116" s="11" t="s">
        <v>3877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" t="s">
        <v>4024</v>
      </c>
      <c r="J117" s="11" t="s">
        <v>4025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3876</v>
      </c>
      <c r="J118" s="11" t="s">
        <v>3876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3925</v>
      </c>
      <c r="J119" s="11" t="s">
        <v>3926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3" t="s">
        <v>3927</v>
      </c>
      <c r="J120" s="11" t="s">
        <v>3928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3" t="s">
        <v>3952</v>
      </c>
      <c r="J121" s="11" t="s">
        <v>3953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3" t="s">
        <v>3963</v>
      </c>
      <c r="J122" s="11" t="s">
        <v>3964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3" t="s">
        <v>3872</v>
      </c>
      <c r="J123" s="11" t="s">
        <v>3873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3" t="s">
        <v>3874</v>
      </c>
      <c r="J124" s="11" t="s">
        <v>3875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3693</v>
      </c>
      <c r="J125" s="11" t="s">
        <v>3748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" t="s">
        <v>3701</v>
      </c>
      <c r="J126" s="11" t="s">
        <v>17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 s="11" t="s">
        <v>4035</v>
      </c>
      <c r="J127" s="11" t="s">
        <v>4036</v>
      </c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 s="11" t="s">
        <v>3988</v>
      </c>
      <c r="J128" s="11" t="s">
        <v>3929</v>
      </c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 s="11" t="s">
        <v>4019</v>
      </c>
      <c r="J129" s="11" t="s">
        <v>4020</v>
      </c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 s="11" t="s">
        <v>3965</v>
      </c>
      <c r="J130" s="11" t="s">
        <v>3966</v>
      </c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 s="11" t="s">
        <v>3743</v>
      </c>
      <c r="J131" s="11" t="s">
        <v>3744</v>
      </c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 s="113" t="s">
        <v>3881</v>
      </c>
      <c r="J132" s="11" t="s">
        <v>3882</v>
      </c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I4:J132">
    <sortCondition ref="I4:I13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2025-12-31T13:34:41Z</dcterms:modified>
</cp:coreProperties>
</file>