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 Nº008-2025 R. PREÇOS DE FLORES E INSUMOS\PROPOSTA\"/>
    </mc:Choice>
  </mc:AlternateContent>
  <xr:revisionPtr revIDLastSave="0" documentId="13_ncr:1_{6BBDB3FC-2DC5-4B25-9601-1D81E22AF892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114" i="6" l="1"/>
  <c r="C114" i="6"/>
  <c r="D114" i="6"/>
  <c r="E114" i="6"/>
  <c r="F114" i="6"/>
  <c r="H114" i="6"/>
  <c r="A115" i="6"/>
  <c r="C115" i="6"/>
  <c r="D115" i="6"/>
  <c r="E115" i="6"/>
  <c r="H115" i="6" s="1"/>
  <c r="F115" i="6"/>
  <c r="A116" i="6"/>
  <c r="B116" i="6"/>
  <c r="C116" i="6"/>
  <c r="D116" i="6"/>
  <c r="E116" i="6"/>
  <c r="H116" i="6" s="1"/>
  <c r="F116" i="6"/>
  <c r="A117" i="6"/>
  <c r="B117" i="6"/>
  <c r="C117" i="6"/>
  <c r="D117" i="6"/>
  <c r="E117" i="6"/>
  <c r="F117" i="6"/>
  <c r="H117" i="6"/>
  <c r="A118" i="6"/>
  <c r="B118" i="6"/>
  <c r="C118" i="6"/>
  <c r="D118" i="6"/>
  <c r="E118" i="6"/>
  <c r="F118" i="6"/>
  <c r="H118" i="6"/>
  <c r="A119" i="6"/>
  <c r="B119" i="6"/>
  <c r="C119" i="6"/>
  <c r="D119" i="6"/>
  <c r="E119" i="6"/>
  <c r="H119" i="6" s="1"/>
  <c r="F119" i="6"/>
  <c r="A120" i="6"/>
  <c r="B120" i="6"/>
  <c r="C120" i="6"/>
  <c r="D120" i="6"/>
  <c r="E120" i="6"/>
  <c r="H120" i="6" s="1"/>
  <c r="F120" i="6"/>
  <c r="A121" i="6"/>
  <c r="B121" i="6"/>
  <c r="C121" i="6"/>
  <c r="D121" i="6"/>
  <c r="E121" i="6"/>
  <c r="F121" i="6"/>
  <c r="H121" i="6"/>
  <c r="A122" i="6"/>
  <c r="B122" i="6"/>
  <c r="C122" i="6"/>
  <c r="D122" i="6"/>
  <c r="E122" i="6"/>
  <c r="F122" i="6"/>
  <c r="H122" i="6"/>
  <c r="A123" i="6"/>
  <c r="B123" i="6"/>
  <c r="C123" i="6"/>
  <c r="D123" i="6"/>
  <c r="E123" i="6"/>
  <c r="H123" i="6" s="1"/>
  <c r="F123" i="6"/>
  <c r="A124" i="6"/>
  <c r="B124" i="6"/>
  <c r="C124" i="6"/>
  <c r="D124" i="6"/>
  <c r="E124" i="6"/>
  <c r="H124" i="6" s="1"/>
  <c r="F124" i="6"/>
  <c r="A125" i="6"/>
  <c r="B125" i="6"/>
  <c r="C125" i="6"/>
  <c r="D125" i="6"/>
  <c r="E125" i="6"/>
  <c r="F125" i="6"/>
  <c r="H125" i="6"/>
  <c r="A126" i="6"/>
  <c r="B126" i="6"/>
  <c r="C126" i="6"/>
  <c r="D126" i="6"/>
  <c r="E126" i="6"/>
  <c r="F126" i="6"/>
  <c r="H126" i="6"/>
  <c r="A127" i="6"/>
  <c r="B127" i="6"/>
  <c r="C127" i="6"/>
  <c r="D127" i="6"/>
  <c r="E127" i="6"/>
  <c r="H127" i="6" s="1"/>
  <c r="F127" i="6"/>
  <c r="A128" i="6"/>
  <c r="B128" i="6"/>
  <c r="C128" i="6"/>
  <c r="D128" i="6"/>
  <c r="E128" i="6"/>
  <c r="H128" i="6" s="1"/>
  <c r="F128" i="6"/>
  <c r="A129" i="6"/>
  <c r="B129" i="6"/>
  <c r="C129" i="6"/>
  <c r="D129" i="6"/>
  <c r="E129" i="6"/>
  <c r="F129" i="6"/>
  <c r="H129" i="6"/>
  <c r="A130" i="6"/>
  <c r="B130" i="6"/>
  <c r="C130" i="6"/>
  <c r="D130" i="6"/>
  <c r="E130" i="6"/>
  <c r="F130" i="6"/>
  <c r="H130" i="6"/>
  <c r="A14" i="6"/>
  <c r="C14" i="6"/>
  <c r="D14" i="6"/>
  <c r="E14" i="6"/>
  <c r="H14" i="6" s="1"/>
  <c r="F14" i="6"/>
  <c r="A15" i="6"/>
  <c r="C15" i="6"/>
  <c r="D15" i="6"/>
  <c r="E15" i="6"/>
  <c r="F15" i="6"/>
  <c r="H15" i="6"/>
  <c r="A16" i="6"/>
  <c r="C16" i="6"/>
  <c r="D16" i="6"/>
  <c r="E16" i="6"/>
  <c r="F16" i="6"/>
  <c r="H16" i="6"/>
  <c r="A17" i="6"/>
  <c r="C17" i="6"/>
  <c r="D17" i="6"/>
  <c r="E17" i="6"/>
  <c r="H17" i="6" s="1"/>
  <c r="F17" i="6"/>
  <c r="A18" i="6"/>
  <c r="C18" i="6"/>
  <c r="D18" i="6"/>
  <c r="E18" i="6"/>
  <c r="H18" i="6" s="1"/>
  <c r="F18" i="6"/>
  <c r="A19" i="6"/>
  <c r="C19" i="6"/>
  <c r="D19" i="6"/>
  <c r="E19" i="6"/>
  <c r="F19" i="6"/>
  <c r="H19" i="6"/>
  <c r="A20" i="6"/>
  <c r="C20" i="6"/>
  <c r="D20" i="6"/>
  <c r="E20" i="6"/>
  <c r="F20" i="6"/>
  <c r="H20" i="6"/>
  <c r="A21" i="6"/>
  <c r="C21" i="6"/>
  <c r="D21" i="6"/>
  <c r="E21" i="6"/>
  <c r="H21" i="6" s="1"/>
  <c r="F21" i="6"/>
  <c r="A22" i="6"/>
  <c r="C22" i="6"/>
  <c r="D22" i="6"/>
  <c r="E22" i="6"/>
  <c r="H22" i="6" s="1"/>
  <c r="F22" i="6"/>
  <c r="A23" i="6"/>
  <c r="C23" i="6"/>
  <c r="D23" i="6"/>
  <c r="E23" i="6"/>
  <c r="F23" i="6"/>
  <c r="H23" i="6"/>
  <c r="A24" i="6"/>
  <c r="C24" i="6"/>
  <c r="D24" i="6"/>
  <c r="E24" i="6"/>
  <c r="F24" i="6"/>
  <c r="H24" i="6"/>
  <c r="A25" i="6"/>
  <c r="C25" i="6"/>
  <c r="D25" i="6"/>
  <c r="E25" i="6"/>
  <c r="H25" i="6" s="1"/>
  <c r="F25" i="6"/>
  <c r="A26" i="6"/>
  <c r="C26" i="6"/>
  <c r="D26" i="6"/>
  <c r="E26" i="6"/>
  <c r="H26" i="6" s="1"/>
  <c r="F26" i="6"/>
  <c r="A27" i="6"/>
  <c r="C27" i="6"/>
  <c r="D27" i="6"/>
  <c r="E27" i="6"/>
  <c r="F27" i="6"/>
  <c r="H27" i="6"/>
  <c r="A28" i="6"/>
  <c r="C28" i="6"/>
  <c r="D28" i="6"/>
  <c r="E28" i="6"/>
  <c r="F28" i="6"/>
  <c r="H28" i="6"/>
  <c r="A29" i="6"/>
  <c r="C29" i="6"/>
  <c r="D29" i="6"/>
  <c r="E29" i="6"/>
  <c r="H29" i="6" s="1"/>
  <c r="F29" i="6"/>
  <c r="A30" i="6"/>
  <c r="C30" i="6"/>
  <c r="D30" i="6"/>
  <c r="E30" i="6"/>
  <c r="H30" i="6" s="1"/>
  <c r="F30" i="6"/>
  <c r="A31" i="6"/>
  <c r="C31" i="6"/>
  <c r="D31" i="6"/>
  <c r="E31" i="6"/>
  <c r="F31" i="6"/>
  <c r="H31" i="6"/>
  <c r="A32" i="6"/>
  <c r="C32" i="6"/>
  <c r="D32" i="6"/>
  <c r="E32" i="6"/>
  <c r="F32" i="6"/>
  <c r="H32" i="6"/>
  <c r="A33" i="6"/>
  <c r="C33" i="6"/>
  <c r="D33" i="6"/>
  <c r="E33" i="6"/>
  <c r="H33" i="6" s="1"/>
  <c r="F33" i="6"/>
  <c r="A34" i="6"/>
  <c r="C34" i="6"/>
  <c r="D34" i="6"/>
  <c r="E34" i="6"/>
  <c r="H34" i="6" s="1"/>
  <c r="F34" i="6"/>
  <c r="A35" i="6"/>
  <c r="C35" i="6"/>
  <c r="D35" i="6"/>
  <c r="E35" i="6"/>
  <c r="F35" i="6"/>
  <c r="H35" i="6"/>
  <c r="A36" i="6"/>
  <c r="C36" i="6"/>
  <c r="D36" i="6"/>
  <c r="E36" i="6"/>
  <c r="F36" i="6"/>
  <c r="H36" i="6"/>
  <c r="A37" i="6"/>
  <c r="C37" i="6"/>
  <c r="D37" i="6"/>
  <c r="E37" i="6"/>
  <c r="H37" i="6" s="1"/>
  <c r="F37" i="6"/>
  <c r="A38" i="6"/>
  <c r="C38" i="6"/>
  <c r="D38" i="6"/>
  <c r="E38" i="6"/>
  <c r="H38" i="6" s="1"/>
  <c r="F38" i="6"/>
  <c r="A39" i="6"/>
  <c r="C39" i="6"/>
  <c r="D39" i="6"/>
  <c r="E39" i="6"/>
  <c r="F39" i="6"/>
  <c r="H39" i="6"/>
  <c r="A40" i="6"/>
  <c r="C40" i="6"/>
  <c r="D40" i="6"/>
  <c r="E40" i="6"/>
  <c r="F40" i="6"/>
  <c r="H40" i="6"/>
  <c r="A41" i="6"/>
  <c r="C41" i="6"/>
  <c r="D41" i="6"/>
  <c r="E41" i="6"/>
  <c r="H41" i="6" s="1"/>
  <c r="F41" i="6"/>
  <c r="A42" i="6"/>
  <c r="C42" i="6"/>
  <c r="D42" i="6"/>
  <c r="E42" i="6"/>
  <c r="H42" i="6" s="1"/>
  <c r="F42" i="6"/>
  <c r="A43" i="6"/>
  <c r="C43" i="6"/>
  <c r="D43" i="6"/>
  <c r="E43" i="6"/>
  <c r="F43" i="6"/>
  <c r="H43" i="6"/>
  <c r="A44" i="6"/>
  <c r="C44" i="6"/>
  <c r="D44" i="6"/>
  <c r="E44" i="6"/>
  <c r="F44" i="6"/>
  <c r="H44" i="6"/>
  <c r="A45" i="6"/>
  <c r="C45" i="6"/>
  <c r="D45" i="6"/>
  <c r="E45" i="6"/>
  <c r="H45" i="6" s="1"/>
  <c r="F45" i="6"/>
  <c r="A46" i="6"/>
  <c r="C46" i="6"/>
  <c r="D46" i="6"/>
  <c r="E46" i="6"/>
  <c r="H46" i="6" s="1"/>
  <c r="F46" i="6"/>
  <c r="A47" i="6"/>
  <c r="C47" i="6"/>
  <c r="D47" i="6"/>
  <c r="E47" i="6"/>
  <c r="F47" i="6"/>
  <c r="H47" i="6"/>
  <c r="A48" i="6"/>
  <c r="C48" i="6"/>
  <c r="D48" i="6"/>
  <c r="E48" i="6"/>
  <c r="F48" i="6"/>
  <c r="H48" i="6"/>
  <c r="A49" i="6"/>
  <c r="C49" i="6"/>
  <c r="D49" i="6"/>
  <c r="E49" i="6"/>
  <c r="H49" i="6" s="1"/>
  <c r="F49" i="6"/>
  <c r="A50" i="6"/>
  <c r="C50" i="6"/>
  <c r="D50" i="6"/>
  <c r="E50" i="6"/>
  <c r="H50" i="6" s="1"/>
  <c r="F50" i="6"/>
  <c r="A51" i="6"/>
  <c r="C51" i="6"/>
  <c r="D51" i="6"/>
  <c r="E51" i="6"/>
  <c r="F51" i="6"/>
  <c r="H51" i="6"/>
  <c r="A52" i="6"/>
  <c r="C52" i="6"/>
  <c r="D52" i="6"/>
  <c r="E52" i="6"/>
  <c r="F52" i="6"/>
  <c r="H52" i="6"/>
  <c r="A53" i="6"/>
  <c r="C53" i="6"/>
  <c r="D53" i="6"/>
  <c r="E53" i="6"/>
  <c r="H53" i="6" s="1"/>
  <c r="F53" i="6"/>
  <c r="A54" i="6"/>
  <c r="C54" i="6"/>
  <c r="D54" i="6"/>
  <c r="E54" i="6"/>
  <c r="H54" i="6" s="1"/>
  <c r="F54" i="6"/>
  <c r="A55" i="6"/>
  <c r="C55" i="6"/>
  <c r="D55" i="6"/>
  <c r="E55" i="6"/>
  <c r="F55" i="6"/>
  <c r="H55" i="6"/>
  <c r="A56" i="6"/>
  <c r="C56" i="6"/>
  <c r="D56" i="6"/>
  <c r="E56" i="6"/>
  <c r="F56" i="6"/>
  <c r="H56" i="6"/>
  <c r="A57" i="6"/>
  <c r="C57" i="6"/>
  <c r="D57" i="6"/>
  <c r="E57" i="6"/>
  <c r="H57" i="6" s="1"/>
  <c r="F57" i="6"/>
  <c r="A58" i="6"/>
  <c r="C58" i="6"/>
  <c r="D58" i="6"/>
  <c r="E58" i="6"/>
  <c r="H58" i="6" s="1"/>
  <c r="F58" i="6"/>
  <c r="A59" i="6"/>
  <c r="C59" i="6"/>
  <c r="D59" i="6"/>
  <c r="E59" i="6"/>
  <c r="F59" i="6"/>
  <c r="H59" i="6"/>
  <c r="A60" i="6"/>
  <c r="C60" i="6"/>
  <c r="D60" i="6"/>
  <c r="E60" i="6"/>
  <c r="F60" i="6"/>
  <c r="H60" i="6"/>
  <c r="A61" i="6"/>
  <c r="C61" i="6"/>
  <c r="D61" i="6"/>
  <c r="E61" i="6"/>
  <c r="H61" i="6" s="1"/>
  <c r="F61" i="6"/>
  <c r="A62" i="6"/>
  <c r="C62" i="6"/>
  <c r="D62" i="6"/>
  <c r="E62" i="6"/>
  <c r="H62" i="6" s="1"/>
  <c r="F62" i="6"/>
  <c r="A63" i="6"/>
  <c r="C63" i="6"/>
  <c r="D63" i="6"/>
  <c r="E63" i="6"/>
  <c r="F63" i="6"/>
  <c r="H63" i="6"/>
  <c r="A64" i="6"/>
  <c r="C64" i="6"/>
  <c r="D64" i="6"/>
  <c r="E64" i="6"/>
  <c r="F64" i="6"/>
  <c r="H64" i="6"/>
  <c r="A65" i="6"/>
  <c r="C65" i="6"/>
  <c r="D65" i="6"/>
  <c r="E65" i="6"/>
  <c r="H65" i="6" s="1"/>
  <c r="F65" i="6"/>
  <c r="A66" i="6"/>
  <c r="C66" i="6"/>
  <c r="D66" i="6"/>
  <c r="E66" i="6"/>
  <c r="H66" i="6" s="1"/>
  <c r="F66" i="6"/>
  <c r="A67" i="6"/>
  <c r="C67" i="6"/>
  <c r="D67" i="6"/>
  <c r="E67" i="6"/>
  <c r="F67" i="6"/>
  <c r="H67" i="6"/>
  <c r="A68" i="6"/>
  <c r="C68" i="6"/>
  <c r="D68" i="6"/>
  <c r="E68" i="6"/>
  <c r="F68" i="6"/>
  <c r="H68" i="6"/>
  <c r="A69" i="6"/>
  <c r="C69" i="6"/>
  <c r="D69" i="6"/>
  <c r="E69" i="6"/>
  <c r="H69" i="6" s="1"/>
  <c r="F69" i="6"/>
  <c r="A70" i="6"/>
  <c r="C70" i="6"/>
  <c r="D70" i="6"/>
  <c r="E70" i="6"/>
  <c r="H70" i="6" s="1"/>
  <c r="F70" i="6"/>
  <c r="A71" i="6"/>
  <c r="C71" i="6"/>
  <c r="D71" i="6"/>
  <c r="E71" i="6"/>
  <c r="F71" i="6"/>
  <c r="H71" i="6"/>
  <c r="A72" i="6"/>
  <c r="C72" i="6"/>
  <c r="D72" i="6"/>
  <c r="E72" i="6"/>
  <c r="F72" i="6"/>
  <c r="H72" i="6"/>
  <c r="A73" i="6"/>
  <c r="C73" i="6"/>
  <c r="D73" i="6"/>
  <c r="E73" i="6"/>
  <c r="H73" i="6" s="1"/>
  <c r="F73" i="6"/>
  <c r="A74" i="6"/>
  <c r="C74" i="6"/>
  <c r="D74" i="6"/>
  <c r="E74" i="6"/>
  <c r="H74" i="6" s="1"/>
  <c r="F74" i="6"/>
  <c r="A75" i="6"/>
  <c r="C75" i="6"/>
  <c r="D75" i="6"/>
  <c r="E75" i="6"/>
  <c r="F75" i="6"/>
  <c r="H75" i="6"/>
  <c r="A76" i="6"/>
  <c r="C76" i="6"/>
  <c r="D76" i="6"/>
  <c r="E76" i="6"/>
  <c r="F76" i="6"/>
  <c r="H76" i="6"/>
  <c r="A77" i="6"/>
  <c r="C77" i="6"/>
  <c r="D77" i="6"/>
  <c r="E77" i="6"/>
  <c r="H77" i="6" s="1"/>
  <c r="F77" i="6"/>
  <c r="A78" i="6"/>
  <c r="C78" i="6"/>
  <c r="D78" i="6"/>
  <c r="E78" i="6"/>
  <c r="H78" i="6" s="1"/>
  <c r="F78" i="6"/>
  <c r="A79" i="6"/>
  <c r="C79" i="6"/>
  <c r="D79" i="6"/>
  <c r="E79" i="6"/>
  <c r="F79" i="6"/>
  <c r="H79" i="6"/>
  <c r="A80" i="6"/>
  <c r="C80" i="6"/>
  <c r="D80" i="6"/>
  <c r="E80" i="6"/>
  <c r="F80" i="6"/>
  <c r="H80" i="6"/>
  <c r="A81" i="6"/>
  <c r="C81" i="6"/>
  <c r="D81" i="6"/>
  <c r="E81" i="6"/>
  <c r="H81" i="6" s="1"/>
  <c r="F81" i="6"/>
  <c r="A82" i="6"/>
  <c r="C82" i="6"/>
  <c r="D82" i="6"/>
  <c r="E82" i="6"/>
  <c r="H82" i="6" s="1"/>
  <c r="F82" i="6"/>
  <c r="A83" i="6"/>
  <c r="C83" i="6"/>
  <c r="D83" i="6"/>
  <c r="E83" i="6"/>
  <c r="F83" i="6"/>
  <c r="H83" i="6"/>
  <c r="A84" i="6"/>
  <c r="C84" i="6"/>
  <c r="D84" i="6"/>
  <c r="E84" i="6"/>
  <c r="F84" i="6"/>
  <c r="H84" i="6"/>
  <c r="A85" i="6"/>
  <c r="C85" i="6"/>
  <c r="D85" i="6"/>
  <c r="E85" i="6"/>
  <c r="H85" i="6" s="1"/>
  <c r="F85" i="6"/>
  <c r="A86" i="6"/>
  <c r="C86" i="6"/>
  <c r="D86" i="6"/>
  <c r="E86" i="6"/>
  <c r="H86" i="6" s="1"/>
  <c r="F86" i="6"/>
  <c r="A87" i="6"/>
  <c r="C87" i="6"/>
  <c r="D87" i="6"/>
  <c r="E87" i="6"/>
  <c r="F87" i="6"/>
  <c r="H87" i="6"/>
  <c r="A88" i="6"/>
  <c r="C88" i="6"/>
  <c r="D88" i="6"/>
  <c r="E88" i="6"/>
  <c r="F88" i="6"/>
  <c r="H88" i="6"/>
  <c r="A89" i="6"/>
  <c r="C89" i="6"/>
  <c r="D89" i="6"/>
  <c r="E89" i="6"/>
  <c r="F89" i="6"/>
  <c r="H89" i="6"/>
  <c r="A90" i="6"/>
  <c r="C90" i="6"/>
  <c r="D90" i="6"/>
  <c r="E90" i="6"/>
  <c r="H90" i="6" s="1"/>
  <c r="F90" i="6"/>
  <c r="A91" i="6"/>
  <c r="C91" i="6"/>
  <c r="D91" i="6"/>
  <c r="E91" i="6"/>
  <c r="H91" i="6" s="1"/>
  <c r="F91" i="6"/>
  <c r="A92" i="6"/>
  <c r="C92" i="6"/>
  <c r="D92" i="6"/>
  <c r="E92" i="6"/>
  <c r="F92" i="6"/>
  <c r="H92" i="6"/>
  <c r="A93" i="6"/>
  <c r="C93" i="6"/>
  <c r="D93" i="6"/>
  <c r="E93" i="6"/>
  <c r="F93" i="6"/>
  <c r="H93" i="6"/>
  <c r="A94" i="6"/>
  <c r="C94" i="6"/>
  <c r="D94" i="6"/>
  <c r="E94" i="6"/>
  <c r="H94" i="6" s="1"/>
  <c r="F94" i="6"/>
  <c r="A95" i="6"/>
  <c r="C95" i="6"/>
  <c r="D95" i="6"/>
  <c r="E95" i="6"/>
  <c r="H95" i="6" s="1"/>
  <c r="F95" i="6"/>
  <c r="A96" i="6"/>
  <c r="C96" i="6"/>
  <c r="D96" i="6"/>
  <c r="E96" i="6"/>
  <c r="F96" i="6"/>
  <c r="H96" i="6"/>
  <c r="A97" i="6"/>
  <c r="C97" i="6"/>
  <c r="D97" i="6"/>
  <c r="E97" i="6"/>
  <c r="F97" i="6"/>
  <c r="H97" i="6"/>
  <c r="A98" i="6"/>
  <c r="C98" i="6"/>
  <c r="D98" i="6"/>
  <c r="E98" i="6"/>
  <c r="H98" i="6" s="1"/>
  <c r="F98" i="6"/>
  <c r="A99" i="6"/>
  <c r="C99" i="6"/>
  <c r="D99" i="6"/>
  <c r="E99" i="6"/>
  <c r="H99" i="6" s="1"/>
  <c r="F99" i="6"/>
  <c r="A100" i="6"/>
  <c r="C100" i="6"/>
  <c r="D100" i="6"/>
  <c r="E100" i="6"/>
  <c r="F100" i="6"/>
  <c r="H100" i="6"/>
  <c r="A101" i="6"/>
  <c r="C101" i="6"/>
  <c r="D101" i="6"/>
  <c r="E101" i="6"/>
  <c r="F101" i="6"/>
  <c r="H101" i="6"/>
  <c r="A102" i="6"/>
  <c r="C102" i="6"/>
  <c r="D102" i="6"/>
  <c r="E102" i="6"/>
  <c r="H102" i="6" s="1"/>
  <c r="F102" i="6"/>
  <c r="A103" i="6"/>
  <c r="C103" i="6"/>
  <c r="D103" i="6"/>
  <c r="E103" i="6"/>
  <c r="H103" i="6" s="1"/>
  <c r="F103" i="6"/>
  <c r="A104" i="6"/>
  <c r="C104" i="6"/>
  <c r="D104" i="6"/>
  <c r="E104" i="6"/>
  <c r="F104" i="6"/>
  <c r="H104" i="6"/>
  <c r="A105" i="6"/>
  <c r="C105" i="6"/>
  <c r="D105" i="6"/>
  <c r="E105" i="6"/>
  <c r="F105" i="6"/>
  <c r="H105" i="6"/>
  <c r="A106" i="6"/>
  <c r="C106" i="6"/>
  <c r="D106" i="6"/>
  <c r="E106" i="6"/>
  <c r="H106" i="6" s="1"/>
  <c r="F106" i="6"/>
  <c r="A107" i="6"/>
  <c r="C107" i="6"/>
  <c r="D107" i="6"/>
  <c r="E107" i="6"/>
  <c r="H107" i="6" s="1"/>
  <c r="F107" i="6"/>
  <c r="A108" i="6"/>
  <c r="C108" i="6"/>
  <c r="D108" i="6"/>
  <c r="E108" i="6"/>
  <c r="F108" i="6"/>
  <c r="H108" i="6"/>
  <c r="A109" i="6"/>
  <c r="C109" i="6"/>
  <c r="D109" i="6"/>
  <c r="E109" i="6"/>
  <c r="F109" i="6"/>
  <c r="H109" i="6"/>
  <c r="A110" i="6"/>
  <c r="C110" i="6"/>
  <c r="D110" i="6"/>
  <c r="E110" i="6"/>
  <c r="H110" i="6" s="1"/>
  <c r="F110" i="6"/>
  <c r="A111" i="6"/>
  <c r="C111" i="6"/>
  <c r="D111" i="6"/>
  <c r="E111" i="6"/>
  <c r="H111" i="6" s="1"/>
  <c r="F111" i="6"/>
  <c r="A112" i="6"/>
  <c r="C112" i="6"/>
  <c r="D112" i="6"/>
  <c r="E112" i="6"/>
  <c r="F112" i="6"/>
  <c r="H112" i="6"/>
  <c r="A113" i="6"/>
  <c r="C113" i="6"/>
  <c r="D113" i="6"/>
  <c r="E113" i="6"/>
  <c r="F113" i="6"/>
  <c r="H113" i="6"/>
  <c r="K114" i="3"/>
  <c r="K115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3" i="3"/>
  <c r="K12" i="3" l="1"/>
  <c r="B12" i="3" s="1"/>
  <c r="B13" i="3" l="1"/>
  <c r="E12" i="6"/>
  <c r="H12" i="6" s="1"/>
  <c r="B14" i="3" l="1"/>
  <c r="B14" i="6" s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6" i="3" l="1"/>
  <c r="B16" i="6" s="1"/>
  <c r="B15" i="6"/>
  <c r="B17" i="3"/>
  <c r="B17" i="6" s="1"/>
  <c r="B18" i="3"/>
  <c r="E13" i="6"/>
  <c r="H13" i="6" s="1"/>
  <c r="O13" i="3"/>
  <c r="B19" i="3" l="1"/>
  <c r="B19" i="6" s="1"/>
  <c r="B18" i="6"/>
  <c r="B20" i="3"/>
  <c r="B20" i="6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1" i="3" l="1"/>
  <c r="B21" i="6" s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2" i="3" l="1"/>
  <c r="B22" i="6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3" i="3" l="1"/>
  <c r="B23" i="6" s="1"/>
  <c r="B13" i="6"/>
  <c r="B24" i="3" l="1"/>
  <c r="B24" i="6" s="1"/>
  <c r="B25" i="3" l="1"/>
  <c r="B25" i="6" s="1"/>
  <c r="B26" i="3" l="1"/>
  <c r="B26" i="6" s="1"/>
  <c r="B27" i="3" l="1"/>
  <c r="B27" i="6" s="1"/>
  <c r="B28" i="3" l="1"/>
  <c r="B28" i="6" s="1"/>
  <c r="B29" i="3" l="1"/>
  <c r="B29" i="6" s="1"/>
  <c r="B30" i="3" l="1"/>
  <c r="B30" i="6" s="1"/>
  <c r="B31" i="3" l="1"/>
  <c r="B31" i="6" s="1"/>
  <c r="B32" i="3" l="1"/>
  <c r="B32" i="6" s="1"/>
  <c r="B33" i="3" l="1"/>
  <c r="B33" i="6" s="1"/>
  <c r="B34" i="3" l="1"/>
  <c r="B35" i="3" l="1"/>
  <c r="B34" i="6"/>
  <c r="B36" i="3" l="1"/>
  <c r="B35" i="6"/>
  <c r="B37" i="3" l="1"/>
  <c r="B36" i="6"/>
  <c r="B38" i="3" l="1"/>
  <c r="B37" i="6"/>
  <c r="B39" i="3" l="1"/>
  <c r="B38" i="6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6" i="3" l="1"/>
  <c r="B45" i="6"/>
  <c r="B47" i="3" l="1"/>
  <c r="B46" i="6"/>
  <c r="B48" i="3" l="1"/>
  <c r="B47" i="6"/>
  <c r="B49" i="3" l="1"/>
  <c r="B48" i="6"/>
  <c r="B50" i="3" l="1"/>
  <c r="B49" i="6"/>
  <c r="B51" i="3" l="1"/>
  <c r="B50" i="6"/>
  <c r="B52" i="3" l="1"/>
  <c r="B51" i="6"/>
  <c r="B53" i="3" l="1"/>
  <c r="B52" i="6"/>
  <c r="B54" i="3" l="1"/>
  <c r="B53" i="6"/>
  <c r="B55" i="3" l="1"/>
  <c r="B54" i="6"/>
  <c r="B56" i="3" l="1"/>
  <c r="B55" i="6"/>
  <c r="B57" i="3" l="1"/>
  <c r="B56" i="6"/>
  <c r="B58" i="3" l="1"/>
  <c r="B57" i="6"/>
  <c r="B59" i="3" l="1"/>
  <c r="B58" i="6"/>
  <c r="B60" i="3" l="1"/>
  <c r="B59" i="6"/>
  <c r="B61" i="3" l="1"/>
  <c r="B60" i="6"/>
  <c r="B62" i="3" l="1"/>
  <c r="B61" i="6"/>
  <c r="B63" i="3" l="1"/>
  <c r="B62" i="6"/>
  <c r="B64" i="3" l="1"/>
  <c r="B63" i="6"/>
  <c r="B65" i="3" l="1"/>
  <c r="B64" i="6"/>
  <c r="B66" i="3" l="1"/>
  <c r="B65" i="6"/>
  <c r="B67" i="3" l="1"/>
  <c r="B66" i="6"/>
  <c r="B68" i="3" l="1"/>
  <c r="B67" i="6"/>
  <c r="B69" i="3" l="1"/>
  <c r="B68" i="6"/>
  <c r="B70" i="3" l="1"/>
  <c r="B69" i="6"/>
  <c r="B71" i="3" l="1"/>
  <c r="B70" i="6"/>
  <c r="B72" i="3" l="1"/>
  <c r="B71" i="6"/>
  <c r="B73" i="3" l="1"/>
  <c r="B72" i="6"/>
  <c r="B74" i="3" l="1"/>
  <c r="B73" i="6"/>
  <c r="B75" i="3" l="1"/>
  <c r="B74" i="6"/>
  <c r="B76" i="3" l="1"/>
  <c r="B75" i="6"/>
  <c r="B77" i="3" l="1"/>
  <c r="B76" i="6"/>
  <c r="B78" i="3" l="1"/>
  <c r="B77" i="6"/>
  <c r="B79" i="3" l="1"/>
  <c r="B78" i="6"/>
  <c r="B80" i="3" l="1"/>
  <c r="B79" i="6"/>
  <c r="B81" i="3" l="1"/>
  <c r="B80" i="6"/>
  <c r="B82" i="3" l="1"/>
  <c r="B81" i="6"/>
  <c r="B83" i="3" l="1"/>
  <c r="B82" i="6"/>
  <c r="B84" i="3" l="1"/>
  <c r="B83" i="6"/>
  <c r="B85" i="3" l="1"/>
  <c r="B84" i="6"/>
  <c r="B86" i="3" l="1"/>
  <c r="B85" i="6"/>
  <c r="B87" i="3" l="1"/>
  <c r="B86" i="6"/>
  <c r="B88" i="3" l="1"/>
  <c r="B87" i="6"/>
  <c r="B89" i="3" l="1"/>
  <c r="B88" i="6"/>
  <c r="B90" i="3" l="1"/>
  <c r="B89" i="6"/>
  <c r="B91" i="3" l="1"/>
  <c r="B90" i="6"/>
  <c r="B92" i="3" l="1"/>
  <c r="B91" i="6"/>
  <c r="B93" i="3" l="1"/>
  <c r="B92" i="6"/>
  <c r="B94" i="3" l="1"/>
  <c r="B93" i="6"/>
  <c r="B95" i="3" l="1"/>
  <c r="B94" i="6"/>
  <c r="B96" i="3" l="1"/>
  <c r="B95" i="6"/>
  <c r="B97" i="3" l="1"/>
  <c r="B96" i="6"/>
  <c r="B98" i="3" l="1"/>
  <c r="B97" i="6"/>
  <c r="B99" i="3" l="1"/>
  <c r="B98" i="6"/>
  <c r="B100" i="3" l="1"/>
  <c r="B99" i="6"/>
  <c r="B101" i="3" l="1"/>
  <c r="B100" i="6"/>
  <c r="B102" i="3" l="1"/>
  <c r="B101" i="6"/>
  <c r="B103" i="3" l="1"/>
  <c r="B102" i="6"/>
  <c r="B104" i="3" l="1"/>
  <c r="B103" i="6"/>
  <c r="B105" i="3" l="1"/>
  <c r="B104" i="6"/>
  <c r="B106" i="3" l="1"/>
  <c r="B105" i="6"/>
  <c r="B107" i="3" l="1"/>
  <c r="B106" i="6"/>
  <c r="B108" i="3" l="1"/>
  <c r="B107" i="6"/>
  <c r="B109" i="3" l="1"/>
  <c r="B108" i="6"/>
  <c r="B110" i="3" l="1"/>
  <c r="B109" i="6"/>
  <c r="B111" i="3" l="1"/>
  <c r="B110" i="6"/>
  <c r="B112" i="3" l="1"/>
  <c r="B111" i="6"/>
  <c r="B113" i="3" l="1"/>
  <c r="B112" i="6"/>
  <c r="B113" i="6" l="1"/>
  <c r="B114" i="3"/>
  <c r="B115" i="3" l="1"/>
  <c r="B114" i="6"/>
  <c r="B115" i="6" l="1"/>
  <c r="C6" i="6" s="1"/>
  <c r="B7" i="2" s="1"/>
  <c r="C6" i="3"/>
  <c r="B6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<sst xmlns="http://schemas.openxmlformats.org/spreadsheetml/2006/main" count="15341" uniqueCount="4134">
  <si>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</si>
  <si>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</si>
  <si>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</si>
  <si>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</si>
  <si>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</si>
  <si>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</si>
  <si>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</si>
  <si>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</si>
  <si>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</si>
  <si>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</si>
  <si>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</si>
  <si>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</si>
  <si>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</si>
  <si>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</si>
  <si>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</si>
  <si>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</si>
  <si>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</si>
  <si>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</si>
  <si>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</si>
  <si>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</si>
  <si>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</si>
  <si>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</si>
  <si>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</si>
  <si>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</si>
  <si>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</si>
  <si>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</si>
  <si>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</si>
  <si>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</si>
  <si>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</si>
  <si>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</si>
  <si>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</si>
  <si>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</si>
  <si>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</si>
  <si>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</si>
  <si>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</si>
  <si>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</si>
  <si>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</si>
  <si>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</si>
  <si>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</si>
  <si>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</si>
  <si>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</si>
  <si>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</si>
  <si>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</si>
  <si>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</si>
  <si>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</si>
  <si>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</si>
  <si>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</si>
  <si>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</si>
  <si>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</si>
  <si>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</si>
  <si>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</si>
  <si>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</si>
  <si>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</si>
  <si>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</si>
  <si>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</si>
  <si>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</si>
  <si>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</si>
  <si>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</si>
  <si>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</si>
  <si>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</si>
  <si>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</si>
  <si>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</si>
  <si>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</si>
  <si>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</si>
  <si>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</si>
  <si>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</si>
  <si>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</si>
  <si>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</si>
  <si>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</si>
  <si>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</si>
  <si>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</si>
  <si>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</si>
  <si>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</si>
  <si>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</si>
  <si>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</si>
  <si>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</si>
  <si>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</si>
  <si>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</si>
  <si>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</si>
  <si>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</si>
  <si>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</si>
  <si>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</si>
  <si>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</si>
  <si>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</si>
  <si>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</si>
  <si>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</si>
  <si>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</si>
  <si>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</si>
  <si>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</si>
  <si>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</si>
  <si>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</si>
  <si>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</si>
  <si>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</si>
  <si>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</si>
  <si>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</si>
  <si>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</si>
  <si>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</si>
  <si>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</si>
  <si>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</si>
  <si>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</si>
  <si>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</si>
  <si>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</si>
  <si>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</si>
  <si>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</si>
  <si>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</si>
  <si>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</si>
  <si>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</si>
  <si>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</si>
  <si>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</si>
  <si>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</si>
  <si>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</si>
  <si>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</si>
  <si>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</si>
  <si>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</si>
  <si>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</si>
  <si>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</si>
  <si>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</si>
  <si>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</si>
  <si>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</si>
  <si>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</si>
  <si>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</si>
  <si>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</si>
  <si>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</si>
  <si>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</si>
  <si>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</si>
  <si>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</si>
  <si>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</si>
  <si>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</si>
  <si>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</si>
  <si>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</si>
  <si>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</si>
  <si>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</si>
  <si>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</si>
  <si>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</si>
  <si>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</si>
  <si>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</si>
  <si>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</si>
  <si>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</si>
  <si>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</si>
  <si>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</si>
  <si>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</si>
  <si>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</si>
  <si>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</si>
  <si>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</si>
  <si>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</si>
  <si>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</si>
  <si>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</si>
  <si>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</si>
  <si>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</si>
  <si>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</si>
  <si>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</si>
  <si>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</si>
  <si>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</si>
  <si>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</si>
  <si>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</si>
  <si>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</si>
  <si>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</si>
  <si>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</si>
  <si>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</si>
  <si>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</si>
  <si>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</si>
  <si>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</si>
  <si>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</si>
  <si>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</si>
  <si>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</si>
  <si>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</si>
  <si>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</si>
  <si>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</si>
  <si>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</si>
  <si>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</si>
  <si>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</si>
  <si>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</si>
  <si>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</si>
  <si>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</si>
  <si>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</si>
  <si>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</si>
  <si>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</si>
  <si>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</si>
  <si>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</si>
  <si>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</si>
  <si>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</si>
  <si>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</si>
  <si>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</si>
  <si>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</si>
  <si>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</si>
  <si>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</si>
  <si>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</si>
  <si>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</si>
  <si>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</si>
  <si>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</si>
  <si>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</si>
  <si>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</si>
  <si>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</si>
  <si>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</si>
  <si>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</si>
  <si>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</si>
  <si>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</si>
  <si>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</si>
  <si>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</si>
  <si>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</si>
  <si>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</si>
  <si>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</si>
  <si>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</si>
  <si>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</si>
  <si>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</si>
  <si>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</si>
  <si>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</si>
  <si>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</si>
  <si>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</si>
  <si>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</si>
  <si>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</si>
  <si>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</si>
  <si>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</si>
  <si>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</si>
  <si>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</si>
  <si>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</si>
  <si>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</si>
  <si>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</si>
  <si>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</si>
  <si>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</si>
  <si>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</si>
  <si>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</si>
  <si>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</si>
  <si>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</si>
  <si>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</si>
  <si>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</si>
  <si>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</si>
  <si>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</si>
  <si>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</si>
  <si>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</si>
  <si>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</si>
  <si>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</si>
  <si>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</si>
  <si>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</si>
  <si>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</si>
  <si>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</si>
  <si>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</si>
  <si>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</si>
  <si>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</si>
  <si>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</si>
  <si>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</si>
  <si>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</si>
  <si>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</si>
  <si>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</si>
  <si>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</si>
  <si>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</si>
  <si>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</si>
  <si>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</si>
  <si>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</si>
  <si>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</si>
  <si>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</si>
  <si>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</si>
  <si>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</si>
  <si>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</si>
  <si>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</si>
  <si>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</si>
  <si>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</si>
  <si>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</si>
  <si>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</si>
  <si>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</si>
  <si>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</si>
  <si>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</si>
  <si>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</si>
  <si>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</si>
  <si>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</si>
  <si>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</si>
  <si>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</si>
  <si>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</si>
  <si>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</si>
  <si>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</si>
  <si>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</si>
  <si>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</si>
  <si>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</si>
  <si>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</si>
  <si>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</si>
  <si>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</si>
  <si>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</si>
  <si>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</si>
  <si>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</si>
  <si>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</si>
  <si>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</si>
  <si>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</si>
  <si>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</si>
  <si>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</si>
  <si>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</si>
  <si>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</si>
  <si>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</si>
  <si>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</si>
  <si>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</si>
  <si>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</si>
  <si>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</si>
  <si>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</si>
  <si>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</si>
  <si>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</si>
  <si>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</si>
  <si>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</si>
  <si>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</si>
  <si>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</si>
  <si>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</si>
  <si>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</si>
  <si>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</si>
  <si>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</si>
  <si>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</si>
  <si>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</si>
  <si>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</si>
  <si>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</si>
  <si>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</si>
  <si>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</si>
  <si>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</si>
  <si>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</si>
  <si>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</si>
  <si>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</si>
  <si>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</si>
  <si>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</si>
  <si>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</si>
  <si>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</si>
  <si>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</si>
  <si>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</si>
  <si>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</si>
  <si>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</si>
  <si>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</si>
  <si>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</si>
  <si>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</si>
  <si>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</si>
  <si>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</si>
  <si>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</si>
  <si>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</si>
  <si>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</si>
  <si>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</si>
  <si>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</si>
  <si>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</si>
  <si>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</si>
  <si>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</si>
  <si>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</si>
  <si>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</si>
  <si>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</si>
  <si>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</si>
  <si>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</si>
  <si>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</si>
  <si>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</si>
  <si>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</si>
  <si>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</si>
  <si>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</si>
  <si>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</si>
  <si>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</si>
  <si>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</si>
  <si>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</si>
  <si>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</si>
  <si>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</si>
  <si>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</si>
  <si>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</si>
  <si>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</si>
  <si>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</si>
  <si>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</si>
  <si>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</si>
  <si>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</si>
  <si>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</si>
  <si>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</si>
  <si>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</si>
  <si>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</si>
  <si>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</si>
  <si>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</si>
  <si>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</si>
  <si>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</si>
  <si>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</si>
  <si>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</si>
  <si>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</si>
  <si>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</si>
  <si>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</si>
  <si>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</si>
  <si>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</si>
  <si>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</si>
  <si>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</si>
  <si>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</si>
  <si>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</si>
  <si>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</si>
  <si>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</si>
  <si>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</si>
  <si>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</si>
  <si>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</si>
  <si>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</si>
  <si>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</si>
  <si>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</si>
  <si>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</si>
  <si>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</si>
  <si>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</si>
  <si>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</si>
  <si>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</si>
  <si>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</si>
  <si>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</si>
  <si>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</si>
  <si>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</si>
  <si>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</si>
  <si>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</si>
  <si>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</si>
  <si>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</si>
  <si>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</si>
  <si>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</si>
  <si>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</si>
  <si>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</si>
  <si>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</si>
  <si>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</si>
  <si>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</si>
  <si>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</si>
  <si>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</si>
  <si>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</si>
  <si>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</si>
  <si>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</si>
  <si>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</si>
  <si>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</si>
  <si>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</si>
  <si>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</si>
  <si>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</si>
  <si>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</si>
  <si>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</si>
  <si>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</si>
  <si>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</si>
  <si>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</si>
  <si>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</si>
  <si>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</si>
  <si>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</si>
  <si>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</si>
  <si>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</si>
  <si>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</si>
  <si>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</si>
  <si>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</si>
  <si>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</si>
  <si>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</si>
  <si>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</si>
  <si>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</si>
  <si>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</si>
  <si>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</si>
  <si>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</si>
  <si>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</si>
  <si>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</si>
  <si>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</si>
  <si>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</si>
  <si>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</si>
  <si>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</si>
  <si>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</si>
  <si>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</si>
  <si>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</si>
  <si>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</si>
  <si>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</si>
  <si>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</si>
  <si>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</si>
  <si>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</si>
  <si>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</si>
  <si>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</si>
  <si>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</si>
  <si>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</si>
  <si>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</si>
  <si>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</si>
  <si>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</si>
  <si>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</si>
  <si>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</si>
  <si>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</si>
  <si>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</si>
  <si>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</si>
  <si>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</si>
  <si>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</si>
  <si>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</si>
  <si>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</si>
  <si>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</si>
  <si>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</si>
  <si>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</si>
  <si>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</si>
  <si>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</si>
  <si>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</si>
  <si>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</si>
  <si>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</si>
  <si>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</si>
  <si>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</si>
  <si>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</si>
  <si>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</si>
  <si>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</si>
  <si>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</si>
  <si>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</si>
  <si>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</si>
  <si>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</si>
  <si>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</si>
  <si>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</si>
  <si>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</si>
  <si>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</si>
  <si>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</si>
  <si>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</si>
  <si>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</si>
  <si>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</si>
  <si>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</si>
  <si>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</si>
  <si>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</si>
  <si>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</si>
  <si>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</si>
  <si>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</si>
  <si>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</si>
  <si>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</si>
  <si>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</si>
  <si>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</si>
  <si>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</si>
  <si>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</si>
  <si>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</si>
  <si>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</si>
  <si>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</si>
  <si>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</si>
  <si>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</si>
  <si>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</si>
  <si>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</si>
  <si>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</si>
  <si>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</si>
  <si>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</si>
  <si>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</si>
  <si>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</si>
  <si>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</si>
  <si>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</si>
  <si>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</si>
  <si>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</si>
  <si>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</si>
  <si>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</si>
  <si>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</si>
  <si>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</si>
  <si>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</si>
  <si>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</si>
  <si>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</si>
  <si>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</si>
  <si>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</si>
  <si>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</si>
  <si>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</si>
  <si>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</si>
  <si>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</si>
  <si>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</si>
  <si>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</si>
  <si>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</si>
  <si>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</si>
  <si>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</si>
  <si>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</si>
  <si>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</si>
  <si>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</si>
  <si>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</si>
  <si>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</si>
  <si>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</si>
  <si>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</si>
  <si>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</si>
  <si>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</si>
  <si>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</si>
  <si>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</si>
  <si>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</si>
  <si>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</si>
  <si>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</si>
  <si>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</si>
  <si>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</si>
  <si>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</si>
  <si>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</si>
  <si>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</si>
  <si>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</si>
  <si>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</si>
  <si>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</si>
  <si>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</si>
  <si>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</si>
  <si>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</si>
  <si>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</si>
  <si>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</si>
  <si>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</si>
  <si>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</si>
  <si>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</si>
  <si>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</si>
  <si>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</si>
  <si>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</si>
  <si>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</si>
  <si>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</si>
  <si>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</si>
  <si>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</si>
  <si>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</si>
  <si>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</si>
  <si>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</si>
  <si>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</si>
  <si>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</si>
  <si>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</si>
  <si>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</si>
  <si>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</si>
  <si>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</si>
  <si>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</si>
  <si>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</si>
  <si>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</si>
  <si>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</si>
  <si>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</si>
  <si>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</si>
  <si>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</si>
  <si>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</si>
  <si>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</si>
  <si>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</si>
  <si>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</si>
  <si>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</si>
  <si>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</si>
  <si>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</si>
  <si>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</si>
  <si>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</si>
  <si>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</si>
  <si>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</si>
  <si>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</si>
  <si>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</si>
  <si>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</si>
  <si>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</si>
  <si>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</si>
  <si>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</si>
  <si>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</si>
  <si>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</si>
  <si>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</si>
  <si>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</si>
  <si>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</si>
  <si>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</si>
  <si>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</si>
  <si>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</si>
  <si>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</si>
  <si>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</si>
  <si>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</si>
  <si>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</si>
  <si>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</si>
  <si>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</si>
  <si>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</si>
  <si>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</si>
  <si>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</si>
  <si>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</si>
  <si>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</si>
  <si>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</si>
  <si>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</si>
  <si>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</si>
  <si>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</si>
  <si>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</si>
  <si>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</si>
  <si>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</si>
  <si>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</si>
  <si>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</si>
  <si>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</si>
  <si>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</si>
  <si>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</si>
  <si>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</si>
  <si>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</si>
  <si>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</si>
  <si>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</si>
  <si>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</si>
  <si>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</si>
  <si>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</si>
  <si>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</si>
  <si>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</si>
  <si>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</si>
  <si>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</si>
  <si>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</si>
  <si>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</si>
  <si>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</si>
  <si>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</si>
  <si>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</si>
  <si>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</si>
  <si>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</si>
  <si>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</si>
  <si>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</si>
  <si>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</si>
  <si>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</si>
  <si>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</si>
  <si>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</si>
  <si>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</si>
  <si>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</si>
  <si>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</si>
  <si>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</si>
  <si>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</si>
  <si>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</si>
  <si>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</si>
  <si>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</si>
  <si>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</si>
  <si>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</si>
  <si>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</si>
  <si>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</si>
  <si>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</si>
  <si>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</si>
  <si>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</si>
  <si>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</si>
  <si>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</si>
  <si>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</si>
  <si>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</si>
  <si>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</si>
  <si>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</si>
  <si>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</si>
  <si>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</si>
  <si>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</si>
  <si>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</si>
  <si>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</si>
  <si>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</si>
  <si>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</si>
  <si>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</si>
  <si>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</si>
  <si>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</si>
  <si>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</si>
  <si>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</si>
  <si>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</si>
  <si>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</si>
  <si>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</si>
  <si>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</si>
  <si>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</si>
  <si>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</si>
  <si>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</si>
  <si>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</si>
  <si>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</si>
  <si>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</si>
  <si>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</si>
  <si>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</si>
  <si>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</si>
  <si>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</si>
  <si>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</si>
  <si>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</si>
  <si>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</si>
  <si>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</si>
  <si>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</si>
  <si>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</si>
  <si>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</si>
  <si>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</si>
  <si>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</si>
  <si>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</si>
  <si>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</si>
  <si>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</si>
  <si>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</si>
  <si>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</si>
  <si>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</si>
  <si>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</si>
  <si>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</si>
  <si>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</si>
  <si>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</si>
  <si>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</si>
  <si>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</si>
  <si>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</si>
  <si>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</si>
  <si>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</si>
  <si>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</si>
  <si>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</si>
  <si>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</si>
  <si>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</si>
  <si>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</si>
  <si>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</si>
  <si>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</si>
  <si>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</si>
  <si>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</si>
  <si>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</si>
  <si>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</si>
  <si>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</si>
  <si>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</si>
  <si>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</si>
  <si>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</si>
  <si>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</si>
  <si>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</si>
  <si>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</si>
  <si>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</si>
  <si>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</si>
  <si>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</si>
  <si>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</si>
  <si>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</si>
  <si>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</si>
  <si>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</si>
  <si>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</si>
  <si>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</si>
  <si>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</si>
  <si>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</si>
  <si>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</si>
  <si>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</si>
  <si>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</si>
  <si>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</si>
  <si>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</si>
  <si>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</si>
  <si>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</si>
  <si>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</si>
  <si>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</si>
  <si>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</si>
  <si>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</si>
  <si>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</si>
  <si>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</si>
  <si>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</si>
  <si>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</si>
  <si>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</si>
  <si>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</si>
  <si>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</si>
  <si>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</si>
  <si>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</si>
  <si>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</si>
  <si>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</si>
  <si>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</si>
  <si>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</si>
  <si>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</si>
  <si>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</si>
  <si>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</si>
  <si>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</si>
  <si>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</si>
  <si>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</si>
  <si>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</si>
  <si>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</si>
  <si>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</si>
  <si>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</si>
  <si>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</si>
  <si>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</si>
  <si>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</si>
  <si>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</si>
  <si>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</si>
  <si>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</si>
  <si>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</si>
  <si>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</si>
  <si>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</si>
  <si>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</si>
  <si>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</si>
  <si>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</si>
  <si>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</si>
  <si>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</si>
  <si>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</si>
  <si>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</si>
  <si>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</si>
  <si>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</si>
  <si>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</si>
  <si>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</si>
  <si>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</si>
  <si>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</si>
  <si>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</si>
  <si>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</si>
  <si>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</si>
  <si>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</si>
  <si>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</si>
  <si>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</si>
  <si>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</si>
  <si>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</si>
  <si>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</si>
  <si>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</si>
  <si>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</si>
  <si>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</si>
  <si>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</si>
  <si>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</si>
  <si>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</si>
  <si>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</si>
  <si>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</si>
  <si>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</si>
  <si>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</si>
  <si>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</si>
  <si>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</si>
  <si>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</si>
  <si>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</si>
  <si>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</si>
  <si>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</si>
  <si>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</si>
  <si>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</si>
  <si>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</si>
  <si>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</si>
  <si>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</si>
  <si>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</si>
  <si>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</si>
  <si>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</si>
  <si>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</si>
  <si>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</si>
  <si>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</si>
  <si>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</si>
  <si>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</si>
  <si>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</si>
  <si>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</si>
  <si>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</si>
  <si>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</si>
  <si>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</si>
  <si>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</si>
  <si>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</si>
  <si>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</si>
  <si>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</si>
  <si>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</si>
  <si>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</si>
  <si>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</si>
  <si>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</si>
  <si>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</si>
  <si>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</si>
  <si>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</si>
  <si>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</si>
  <si>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</si>
  <si>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</si>
  <si>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</si>
  <si>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</si>
  <si>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</si>
  <si>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</si>
  <si>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</si>
  <si>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</si>
  <si>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</si>
  <si>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</si>
  <si>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</si>
  <si>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</si>
  <si>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</si>
  <si>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</si>
  <si>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</si>
  <si>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</si>
  <si>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</si>
  <si>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</si>
  <si>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</si>
  <si>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</si>
  <si>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</si>
  <si>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</si>
  <si>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</si>
  <si>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</si>
  <si>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</si>
  <si>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</si>
  <si>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</si>
  <si>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</si>
  <si>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</si>
  <si>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</si>
  <si>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</si>
  <si>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</si>
  <si>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</si>
  <si>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</si>
  <si>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</si>
  <si>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</si>
  <si>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</si>
  <si>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</si>
  <si>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</si>
  <si>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</si>
  <si>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</si>
  <si>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</si>
  <si>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</si>
  <si>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</si>
  <si>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</si>
  <si>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</si>
  <si>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</si>
  <si>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</si>
  <si>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</si>
  <si>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</si>
  <si>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</si>
  <si>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</si>
  <si>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</si>
  <si>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</si>
  <si>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</si>
  <si>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</si>
  <si>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</si>
  <si>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</si>
  <si>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</si>
  <si>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</si>
  <si>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</si>
  <si>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</si>
  <si>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</si>
  <si>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</si>
  <si>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</si>
  <si>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</si>
  <si>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</si>
  <si>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</si>
  <si>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</si>
  <si>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</si>
  <si>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</si>
  <si>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</si>
  <si>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</si>
  <si>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</si>
  <si>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</si>
  <si>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</si>
  <si>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</si>
  <si>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</si>
  <si>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</si>
  <si>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</si>
  <si>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</si>
  <si>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</si>
  <si>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</si>
  <si>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</si>
  <si>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</si>
  <si>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</si>
  <si>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</si>
  <si>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</si>
  <si>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</si>
  <si>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</si>
  <si>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</si>
  <si>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</si>
  <si>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</si>
  <si>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</si>
  <si>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</si>
  <si>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</si>
  <si>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</si>
  <si>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</si>
  <si>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</si>
  <si>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</si>
  <si>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</si>
  <si>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</si>
  <si>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</si>
  <si>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</si>
  <si>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</si>
  <si>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</si>
  <si>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</si>
  <si>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</si>
  <si>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</si>
  <si>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</si>
  <si>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</si>
  <si>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</si>
  <si>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</si>
  <si>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</si>
  <si>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</si>
  <si>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</si>
  <si>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</si>
  <si>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</si>
  <si>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</si>
  <si>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</si>
  <si>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</si>
  <si>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</si>
  <si>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</si>
  <si>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</si>
  <si>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</si>
  <si>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</si>
  <si>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</si>
  <si>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</si>
  <si>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</si>
  <si>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</si>
  <si>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</si>
  <si>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</si>
  <si>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</si>
  <si>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</si>
  <si>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</si>
  <si>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</si>
  <si>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</si>
  <si>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</si>
  <si>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</si>
  <si>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</si>
  <si>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</si>
  <si>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</si>
  <si>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</si>
  <si>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</si>
  <si>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</si>
  <si>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</si>
  <si>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</si>
  <si>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</si>
  <si>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</si>
  <si>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</si>
  <si>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</si>
  <si>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</si>
  <si>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</si>
  <si>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</si>
  <si>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</si>
  <si>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</si>
  <si>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</si>
  <si>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</si>
  <si>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</si>
  <si>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</si>
  <si>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</si>
  <si>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</si>
  <si>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</si>
  <si>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</si>
  <si>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</si>
  <si>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</si>
  <si>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</si>
  <si>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</si>
  <si>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</si>
  <si>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</si>
  <si>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</si>
  <si>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</si>
  <si>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</si>
  <si>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</si>
  <si>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</si>
  <si>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</si>
  <si>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</si>
  <si>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</si>
  <si>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</si>
  <si>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</si>
  <si>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</si>
  <si>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</si>
  <si>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</si>
  <si>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</si>
  <si>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</si>
  <si>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</si>
  <si>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</si>
  <si>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</si>
  <si>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</si>
  <si>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</si>
  <si>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</si>
  <si>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</si>
  <si>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</si>
  <si>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</si>
  <si>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</si>
  <si>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</si>
  <si>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</si>
  <si>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</si>
  <si>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</si>
  <si>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</si>
  <si>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</si>
  <si>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</si>
  <si>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</si>
  <si>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</si>
  <si>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</si>
  <si>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</si>
  <si>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</si>
  <si>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</si>
  <si>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</si>
  <si>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</si>
  <si>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</si>
  <si>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</si>
  <si>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</si>
  <si>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</si>
  <si>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</si>
  <si>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</si>
  <si>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</si>
  <si>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</si>
  <si>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</si>
  <si>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</si>
  <si>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</si>
  <si>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</si>
  <si>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</si>
  <si>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</si>
  <si>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</si>
  <si>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</si>
  <si>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</si>
  <si>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</si>
  <si>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</si>
  <si>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</si>
  <si>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</si>
  <si>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</si>
  <si>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</si>
  <si>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</si>
  <si>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</si>
  <si>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</si>
  <si>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</si>
  <si>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</si>
  <si>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</si>
  <si>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</si>
  <si>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</si>
  <si>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</si>
  <si>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</si>
  <si>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</si>
  <si>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</si>
  <si>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</si>
  <si>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</si>
  <si>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</si>
  <si>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</si>
  <si>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</si>
  <si>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</si>
  <si>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</si>
  <si>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</si>
  <si>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</si>
  <si>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</si>
  <si>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</si>
  <si>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</si>
  <si>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</si>
  <si>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</si>
  <si>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</si>
  <si>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</si>
  <si>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</si>
  <si>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</si>
  <si>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</si>
  <si>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</si>
  <si>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</si>
  <si>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</si>
  <si>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</si>
  <si>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</si>
  <si>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</si>
  <si>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</si>
  <si>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</si>
  <si>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</si>
  <si>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</si>
  <si>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</si>
  <si>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</si>
  <si>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</si>
  <si>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</si>
  <si>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</si>
  <si>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</si>
  <si>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</si>
  <si>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</si>
  <si>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</si>
  <si>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</si>
  <si>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</si>
  <si>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</si>
  <si>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</si>
  <si>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</si>
  <si>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</si>
  <si>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</si>
  <si>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</si>
  <si>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</si>
  <si>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</si>
  <si>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</si>
  <si>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</si>
  <si>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</si>
  <si>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</si>
  <si>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</si>
  <si>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</si>
  <si>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</si>
  <si>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</si>
  <si>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</si>
  <si>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</si>
  <si>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</si>
  <si>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</si>
  <si>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</si>
  <si>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</si>
  <si>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</si>
  <si>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</si>
  <si>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</si>
  <si>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</si>
  <si>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</si>
  <si>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</si>
  <si>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</si>
  <si>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</si>
  <si>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</si>
  <si>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</si>
  <si>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</si>
  <si>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</si>
  <si>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</si>
  <si>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</si>
  <si>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</si>
  <si>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</si>
  <si>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</si>
  <si>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</si>
  <si>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</si>
  <si>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</si>
  <si>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</si>
  <si>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</si>
  <si>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</si>
  <si>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</si>
  <si>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</si>
  <si>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</si>
  <si>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</si>
  <si>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</si>
  <si>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</si>
  <si>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</si>
  <si>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</si>
  <si>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</si>
  <si>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</si>
  <si>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</si>
  <si>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</si>
  <si>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</si>
  <si>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</si>
  <si>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</si>
  <si>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</si>
  <si>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</si>
  <si>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</si>
  <si>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</si>
  <si>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</si>
  <si>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</si>
  <si>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</si>
  <si>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</si>
  <si>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</si>
  <si>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</si>
  <si>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</si>
  <si>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</si>
  <si>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</si>
  <si>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</si>
  <si>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</si>
  <si>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</si>
  <si>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</si>
  <si>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</si>
  <si>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</si>
  <si>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</si>
  <si>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</si>
  <si>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</si>
  <si>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</si>
  <si>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</si>
  <si>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</si>
  <si>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</si>
  <si>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</si>
  <si>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</si>
  <si>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</si>
  <si>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</si>
  <si>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</si>
  <si>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</si>
  <si>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</si>
  <si>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</si>
  <si>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</si>
  <si>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</si>
  <si>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</si>
  <si>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</si>
  <si>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</si>
  <si>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</si>
  <si>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</si>
  <si>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</si>
  <si>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</si>
  <si>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</si>
  <si>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</si>
  <si>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</si>
  <si>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</si>
  <si>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</si>
  <si>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</si>
  <si>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</si>
  <si>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</si>
  <si>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</si>
  <si>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</si>
  <si>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</si>
  <si>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</si>
  <si>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</si>
  <si>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</si>
  <si>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</si>
  <si>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</si>
  <si>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</si>
  <si>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</si>
  <si>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</si>
  <si>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</si>
  <si>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</si>
  <si>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</si>
  <si>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</si>
  <si>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</si>
  <si>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</si>
  <si>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</si>
  <si>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</si>
  <si>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</si>
  <si>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</si>
  <si>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</si>
  <si>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</si>
  <si>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</si>
  <si>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</si>
  <si>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</si>
  <si>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</si>
  <si>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</si>
  <si>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</si>
  <si>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</si>
  <si>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</si>
  <si>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</si>
  <si>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</si>
  <si>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</si>
  <si>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</si>
  <si>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</si>
  <si>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</si>
  <si>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</si>
  <si>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</si>
  <si>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</si>
  <si>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</si>
  <si>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</si>
  <si>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</si>
  <si>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</si>
  <si>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</si>
  <si>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</si>
  <si>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</si>
  <si>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</si>
  <si>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</si>
  <si>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</si>
  <si>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</si>
  <si>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</si>
  <si>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</si>
  <si>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</si>
  <si>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</si>
  <si>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</si>
  <si>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</si>
  <si>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</si>
  <si>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</si>
  <si>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</si>
  <si>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</si>
  <si>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</si>
  <si>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</si>
  <si>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</si>
  <si>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</si>
  <si>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</si>
  <si>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</si>
  <si>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</si>
  <si>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</si>
  <si>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</si>
  <si>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</si>
  <si>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</si>
  <si>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</si>
  <si>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</si>
  <si>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</si>
  <si>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</si>
  <si>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</si>
  <si>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</si>
  <si>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</si>
  <si>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</si>
  <si>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</si>
  <si>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</si>
  <si>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</si>
  <si>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</si>
  <si>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</si>
  <si>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</si>
  <si>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</si>
  <si>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</si>
  <si>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</si>
  <si>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</si>
  <si>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</si>
  <si>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</si>
  <si>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</si>
  <si>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</si>
  <si>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</si>
  <si>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</si>
  <si>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</si>
  <si>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</si>
  <si>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</si>
  <si>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</si>
  <si>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</si>
  <si>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</si>
  <si>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</si>
  <si>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</si>
  <si>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</si>
  <si>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</si>
  <si>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</si>
  <si>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</si>
  <si>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</si>
  <si>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</si>
  <si>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</si>
  <si>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</si>
  <si>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</si>
  <si>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</si>
  <si>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</si>
  <si>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</si>
  <si>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</si>
  <si>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</si>
  <si>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</si>
  <si>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</si>
  <si>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</si>
  <si>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</si>
  <si>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</si>
  <si>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</si>
  <si>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</si>
  <si>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</si>
  <si>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</si>
  <si>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</si>
  <si>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</si>
  <si>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</si>
  <si>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</si>
  <si>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</si>
  <si>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</si>
  <si>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</si>
  <si>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</si>
  <si>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</si>
  <si>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</si>
  <si>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</si>
  <si>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</si>
  <si>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</si>
  <si>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</si>
  <si>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</si>
  <si>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</si>
  <si>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</si>
  <si>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</si>
  <si>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</si>
  <si>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</si>
  <si>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</si>
  <si>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</si>
  <si>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</si>
  <si>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</si>
  <si>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</si>
  <si>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</si>
  <si>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</si>
  <si>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</si>
  <si>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</si>
  <si>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</si>
  <si>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</si>
  <si>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</si>
  <si>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</si>
  <si>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</si>
  <si>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</si>
  <si>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</si>
  <si>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</si>
  <si>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</si>
  <si>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</si>
  <si>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</si>
  <si>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</si>
  <si>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</si>
  <si>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</si>
  <si>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</si>
  <si>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</si>
  <si>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</si>
  <si>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</si>
  <si>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</si>
  <si>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</si>
  <si>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</si>
  <si>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</si>
  <si>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</si>
  <si>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</si>
  <si>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</si>
  <si>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</si>
  <si>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</si>
  <si>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</si>
  <si>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</si>
  <si>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</si>
  <si>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</si>
  <si>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</si>
  <si>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</si>
  <si>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</si>
  <si>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</si>
  <si>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</si>
  <si>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</si>
  <si>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</si>
  <si>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</si>
  <si>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</si>
  <si>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</si>
  <si>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</si>
  <si>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</si>
  <si>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</si>
  <si>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</si>
  <si>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</si>
  <si>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</si>
  <si>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</si>
  <si>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</si>
  <si>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</si>
  <si>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</si>
  <si>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</si>
  <si>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</si>
  <si>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</si>
  <si>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</si>
  <si>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</si>
  <si>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</si>
  <si>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</si>
  <si>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</si>
  <si>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</si>
  <si>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</si>
  <si>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</si>
  <si>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</si>
  <si>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</si>
  <si>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</si>
  <si>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</si>
  <si>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</si>
  <si>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</si>
  <si>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</si>
  <si>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</si>
  <si>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</si>
  <si>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</si>
  <si>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</si>
  <si>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</si>
  <si>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</si>
  <si>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</si>
  <si>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</si>
  <si>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</si>
  <si>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</si>
  <si>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</si>
  <si>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</si>
  <si>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</si>
  <si>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</si>
  <si>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</si>
  <si>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</si>
  <si>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</si>
  <si>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</si>
  <si>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</si>
  <si>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</si>
  <si>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</si>
  <si>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</si>
  <si>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</si>
  <si>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</si>
  <si>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</si>
  <si>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</si>
  <si>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</si>
  <si>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</si>
  <si>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</si>
  <si>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</si>
  <si>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</si>
  <si>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</si>
  <si>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</si>
  <si>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</si>
  <si>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</si>
  <si>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</si>
  <si>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</si>
  <si>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</si>
  <si>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</si>
  <si>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</si>
  <si>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</si>
  <si>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</si>
  <si>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</si>
  <si>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</si>
  <si>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</si>
  <si>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</si>
  <si>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</si>
  <si>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</si>
  <si>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</si>
  <si>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</si>
  <si>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</si>
  <si>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</si>
  <si>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</si>
  <si>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</si>
  <si>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</si>
  <si>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</si>
  <si>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</si>
  <si>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</si>
  <si>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</si>
  <si>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</si>
  <si>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</si>
  <si>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</si>
  <si>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</si>
  <si>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</si>
  <si>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</si>
  <si>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</si>
  <si>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</si>
  <si>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</si>
  <si>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</si>
  <si>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</si>
  <si>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</si>
  <si>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</si>
  <si>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</si>
  <si>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</si>
  <si>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</si>
  <si>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</si>
  <si>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</si>
  <si>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</si>
  <si>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</si>
  <si>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</si>
  <si>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</si>
  <si>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</si>
  <si>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</si>
  <si>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</si>
  <si>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</si>
  <si>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</si>
  <si>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</si>
  <si>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</si>
  <si>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</si>
  <si>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</si>
  <si>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</si>
  <si>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</si>
  <si>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</si>
  <si>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</si>
  <si>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</si>
  <si>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</si>
  <si>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</si>
  <si>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</si>
  <si>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</si>
  <si>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</si>
  <si>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</si>
  <si>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</si>
  <si>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</si>
  <si>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</si>
  <si>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</si>
  <si>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</si>
  <si>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</si>
  <si>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</si>
  <si>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</si>
  <si>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</si>
  <si>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</si>
  <si>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</si>
  <si>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</si>
  <si>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</si>
  <si>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</si>
  <si>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</si>
  <si>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</si>
  <si>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</si>
  <si>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</si>
  <si>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</si>
  <si>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</si>
  <si>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</si>
  <si>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</si>
  <si>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</si>
  <si>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</si>
  <si>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</si>
  <si>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</si>
  <si>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</si>
  <si>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</si>
  <si>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</si>
  <si>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</si>
  <si>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</si>
  <si>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</si>
  <si>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</si>
  <si>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</si>
  <si>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</si>
  <si>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</si>
  <si>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</si>
  <si>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</si>
  <si>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</si>
  <si>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</si>
  <si>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</si>
  <si>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</si>
  <si>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</si>
  <si>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</si>
  <si>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</si>
  <si>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</si>
  <si>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</si>
  <si>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</si>
  <si>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</si>
  <si>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</si>
  <si>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</si>
  <si>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</si>
  <si>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</si>
  <si>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</si>
  <si>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</si>
  <si>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</si>
  <si>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</si>
  <si>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</si>
  <si>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</si>
  <si>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</si>
  <si>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</si>
  <si>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</si>
  <si>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</si>
  <si>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</si>
  <si>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</si>
  <si>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</si>
  <si>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</si>
  <si>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</si>
  <si>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</si>
  <si>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</si>
  <si>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</si>
  <si>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</si>
  <si>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</si>
  <si>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</si>
  <si>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</si>
  <si>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</si>
  <si>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</si>
  <si>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</si>
  <si>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</si>
  <si>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</si>
  <si>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</si>
  <si>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</si>
  <si>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</si>
  <si>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</si>
  <si>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</si>
  <si>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</si>
  <si>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</si>
  <si>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</si>
  <si>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</si>
  <si>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</si>
  <si>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</si>
  <si>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</si>
  <si>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</si>
  <si>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</si>
  <si>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</si>
  <si>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</si>
  <si>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</si>
  <si>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</si>
  <si>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</si>
  <si>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</si>
  <si>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</si>
  <si>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</si>
  <si>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</si>
  <si>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</si>
  <si>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</si>
  <si>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</si>
  <si>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</si>
  <si>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</si>
  <si>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</si>
  <si>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</si>
  <si>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</si>
  <si>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</si>
  <si>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</si>
  <si>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</si>
  <si>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</si>
  <si>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</si>
  <si>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</si>
  <si>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</si>
  <si>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</si>
  <si>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</si>
  <si>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</si>
  <si>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</si>
  <si>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</si>
  <si>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</si>
  <si>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</si>
  <si>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</si>
  <si>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</si>
  <si>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</si>
  <si>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</si>
  <si>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</si>
  <si>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</si>
  <si>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</si>
  <si>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</si>
  <si>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</si>
  <si>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</si>
  <si>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</si>
  <si>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</si>
  <si>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</si>
  <si>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</si>
  <si>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</si>
  <si>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</si>
  <si>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</si>
  <si>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</si>
  <si>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</si>
  <si>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</si>
  <si>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</si>
  <si>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</si>
  <si>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</si>
  <si>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</si>
  <si>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</si>
  <si>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</si>
  <si>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</si>
  <si>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</si>
  <si>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</si>
  <si>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</si>
  <si>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</si>
  <si>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</si>
  <si>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</si>
  <si>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</si>
  <si>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</si>
  <si>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</si>
  <si>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</si>
  <si>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</si>
  <si>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</si>
  <si>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</si>
  <si>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</si>
  <si>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</si>
  <si>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</si>
  <si>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</si>
  <si>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</si>
  <si>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</si>
  <si>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</si>
  <si>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</si>
  <si>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</si>
  <si>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</si>
  <si>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</si>
  <si>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</si>
  <si>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</si>
  <si>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</si>
  <si>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</si>
  <si>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</si>
  <si>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</si>
  <si>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</si>
  <si>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</si>
  <si>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</si>
  <si>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</si>
  <si>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</si>
  <si>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</si>
  <si>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</si>
  <si>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</si>
  <si>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</si>
  <si>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</si>
  <si>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</si>
  <si>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</si>
  <si>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</si>
  <si>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</si>
  <si>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</si>
  <si>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</si>
  <si>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</si>
  <si>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</si>
  <si>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</si>
  <si>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</si>
  <si>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</si>
  <si>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</si>
  <si>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</si>
  <si>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</si>
  <si>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</si>
  <si>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</si>
  <si>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</si>
  <si>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</si>
  <si>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</si>
  <si>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</si>
  <si>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</si>
  <si>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</si>
  <si>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</si>
  <si>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</si>
  <si>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</si>
  <si>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</si>
  <si>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</si>
  <si>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</si>
  <si>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</si>
  <si>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</si>
  <si>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</si>
  <si>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</si>
  <si>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</si>
  <si>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</si>
  <si>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</si>
  <si>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</si>
  <si>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</si>
  <si>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</si>
  <si>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</si>
  <si>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</si>
  <si>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</si>
  <si>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</si>
  <si>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</si>
  <si>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</si>
  <si>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</si>
  <si>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</si>
  <si>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</si>
  <si>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</si>
  <si>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</si>
  <si>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</si>
  <si>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</si>
  <si>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</si>
  <si>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</si>
  <si>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</si>
  <si>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</si>
  <si>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</si>
  <si>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</si>
  <si>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</si>
  <si>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</si>
  <si>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</si>
  <si>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</si>
  <si>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</si>
  <si>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</si>
  <si>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</si>
  <si>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</si>
  <si>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</si>
  <si>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</si>
  <si>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</si>
  <si>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</si>
  <si>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</si>
  <si>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</si>
  <si>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</si>
  <si>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</si>
  <si>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</si>
  <si>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</si>
  <si>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</si>
  <si>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</si>
  <si>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</si>
  <si>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</si>
  <si>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</si>
  <si>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</si>
  <si>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</si>
  <si>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</si>
  <si>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</si>
  <si>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</si>
  <si>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</si>
  <si>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</si>
  <si>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</si>
  <si>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</si>
  <si>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</si>
  <si>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</si>
  <si>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</si>
  <si>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</si>
  <si>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</si>
  <si>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</si>
  <si>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</si>
  <si>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</si>
  <si>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</si>
  <si>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</si>
  <si>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</si>
  <si>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</si>
  <si>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</si>
  <si>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</si>
  <si>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</si>
  <si>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</si>
  <si>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</si>
  <si>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</si>
  <si>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</si>
  <si>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</si>
  <si>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</si>
  <si>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</si>
  <si>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</si>
  <si>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</si>
  <si>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</si>
  <si>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</si>
  <si>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</si>
  <si>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</si>
  <si>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</si>
  <si>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</si>
  <si>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</si>
  <si>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</si>
  <si>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</si>
  <si>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</si>
  <si>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</si>
  <si>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</si>
  <si>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</si>
  <si>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</si>
  <si>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</si>
  <si>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</si>
  <si>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</si>
  <si>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</si>
  <si>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</si>
  <si>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</si>
  <si>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</si>
  <si>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</si>
  <si>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</si>
  <si>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</si>
  <si>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</si>
  <si>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</si>
  <si>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</si>
  <si>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</si>
  <si>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</si>
  <si>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</si>
  <si>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</si>
  <si>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</si>
  <si>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</si>
  <si>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</si>
  <si>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</si>
  <si>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</si>
  <si>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</si>
  <si>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</si>
  <si>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</si>
  <si>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</si>
  <si>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</si>
  <si>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</si>
  <si>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</si>
  <si>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</si>
  <si>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</si>
  <si>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</si>
  <si>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</si>
  <si>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</si>
  <si>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</si>
  <si>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</si>
  <si>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</si>
  <si>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</si>
  <si>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</si>
  <si>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</si>
  <si>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</si>
  <si>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</si>
  <si>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</si>
  <si>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</si>
  <si>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</si>
  <si>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</si>
  <si>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</si>
  <si>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</si>
  <si>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</si>
  <si>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</si>
  <si>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</si>
  <si>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</si>
  <si>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</si>
  <si>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</si>
  <si>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</si>
  <si>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</si>
  <si>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</si>
  <si>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</si>
  <si>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</si>
  <si>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</si>
  <si>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</si>
  <si>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</si>
  <si>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</si>
  <si>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</si>
  <si>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</si>
  <si>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</si>
  <si>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</si>
  <si>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</si>
  <si>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</si>
  <si>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</si>
  <si>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</si>
  <si>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</si>
  <si>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</si>
  <si>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</si>
  <si>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</si>
  <si>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</si>
  <si>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</si>
  <si>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</si>
  <si>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</si>
  <si>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</si>
  <si>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</si>
  <si>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</si>
  <si>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</si>
  <si>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</si>
  <si>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</si>
  <si>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</si>
  <si>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</si>
  <si>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</si>
  <si>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</si>
  <si>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</si>
  <si>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</si>
  <si>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</si>
  <si>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</si>
  <si>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</si>
  <si>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</si>
  <si>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</si>
  <si>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</si>
  <si>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</si>
  <si>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</si>
  <si>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</si>
  <si>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</si>
  <si>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</si>
  <si>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</si>
  <si>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</si>
  <si>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</si>
  <si>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</si>
  <si>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</si>
  <si>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</si>
  <si>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</si>
  <si>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</si>
  <si>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</si>
  <si>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</si>
  <si>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</si>
  <si>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</si>
  <si>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</si>
  <si>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</si>
  <si>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</si>
  <si>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</si>
  <si>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</si>
  <si>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</si>
  <si>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</si>
  <si>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</si>
  <si>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</si>
  <si>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</si>
  <si>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</si>
  <si>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</si>
  <si>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</si>
  <si>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</si>
  <si>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</si>
  <si>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</si>
  <si>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</si>
  <si>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</si>
  <si>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</si>
  <si>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</si>
  <si>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</si>
  <si>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</si>
  <si>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</si>
  <si>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</si>
  <si>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</si>
  <si>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</si>
  <si>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</si>
  <si>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</si>
  <si>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</si>
  <si>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</si>
  <si>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</si>
  <si>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</si>
  <si>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</si>
  <si>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</si>
  <si>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</si>
  <si>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</si>
  <si>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</si>
  <si>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</si>
  <si>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</si>
  <si>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</si>
  <si>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</si>
  <si>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</si>
  <si>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</si>
  <si>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</si>
  <si>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</si>
  <si>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</si>
  <si>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</si>
  <si>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</si>
  <si>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</si>
  <si>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</si>
  <si>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</si>
  <si>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</si>
  <si>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</si>
  <si>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</si>
  <si>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</si>
  <si>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</si>
  <si>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</si>
  <si>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</si>
  <si>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</si>
  <si>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</si>
  <si>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</si>
  <si>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</si>
  <si>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</si>
  <si>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</si>
  <si>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</si>
  <si>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</si>
  <si>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</si>
  <si>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</si>
  <si>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</si>
  <si>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</si>
  <si>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</si>
  <si>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</si>
  <si>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</si>
  <si>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</si>
  <si>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</si>
  <si>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</si>
  <si>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</si>
  <si>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</si>
  <si>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</si>
  <si>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</si>
  <si>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</si>
  <si>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</si>
  <si>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</si>
  <si>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</si>
  <si>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</si>
  <si>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</si>
  <si>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</si>
  <si>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</si>
  <si>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</si>
  <si>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</si>
  <si>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</si>
  <si>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</si>
  <si>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</si>
  <si>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</si>
  <si>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</si>
  <si>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</si>
  <si>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</si>
  <si>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</si>
  <si>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</si>
  <si>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</si>
  <si>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</si>
  <si>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</si>
  <si>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</si>
  <si>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</si>
  <si>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</si>
  <si>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</si>
  <si>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</si>
  <si>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</si>
  <si>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</si>
  <si>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</si>
  <si>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</si>
  <si>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</si>
  <si>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</si>
  <si>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</si>
  <si>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</si>
  <si>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</si>
  <si>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</si>
  <si>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</si>
  <si>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</si>
  <si>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</si>
  <si>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</si>
  <si>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</si>
  <si>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</si>
  <si>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</si>
  <si>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</si>
  <si>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</si>
  <si>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</si>
  <si>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</si>
  <si>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</si>
  <si>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</si>
  <si>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</si>
  <si>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</si>
  <si>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</si>
  <si>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</si>
  <si>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</si>
  <si>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</si>
  <si>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</si>
  <si>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</si>
  <si>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</si>
  <si>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</si>
  <si>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</si>
  <si>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</si>
  <si>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</si>
  <si>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</si>
  <si>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</si>
  <si>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</si>
  <si>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</si>
  <si>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</si>
  <si>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</si>
  <si>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</si>
  <si>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</si>
  <si>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</si>
  <si>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</si>
  <si>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</si>
  <si>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</si>
  <si>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</si>
  <si>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</si>
  <si>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</si>
  <si>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</si>
  <si>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</si>
  <si>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</si>
  <si>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</si>
  <si>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</si>
  <si>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</si>
  <si>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</si>
  <si>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</si>
  <si>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</si>
  <si>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</si>
  <si>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</si>
  <si>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</si>
  <si>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</si>
  <si>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</si>
  <si>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</si>
  <si>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</si>
  <si>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</si>
  <si>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</si>
  <si>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</si>
  <si>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</si>
  <si>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</si>
  <si>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</si>
  <si>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</si>
  <si>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</si>
  <si>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</si>
  <si>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</si>
  <si>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</si>
  <si>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</si>
  <si>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</si>
  <si>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</si>
  <si>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</si>
  <si>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</si>
  <si>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</si>
  <si>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</si>
  <si>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</si>
  <si>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</si>
  <si>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</si>
  <si>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</si>
  <si>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</si>
  <si>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</si>
  <si>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</si>
  <si>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</si>
  <si>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</si>
  <si>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</si>
  <si>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</si>
  <si>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</si>
  <si>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</si>
  <si>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</si>
  <si>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</si>
  <si>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</si>
  <si>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</si>
  <si>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</si>
  <si>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</si>
  <si>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</si>
  <si>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</si>
  <si>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</si>
  <si>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</si>
  <si>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</si>
  <si>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</si>
  <si>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</si>
  <si>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</si>
  <si>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</si>
  <si>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</si>
  <si>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</si>
  <si>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</si>
  <si>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</si>
  <si>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</si>
  <si>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</si>
  <si>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</si>
  <si>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</si>
  <si>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</si>
  <si>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</si>
  <si>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</si>
  <si>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</si>
  <si>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</si>
  <si>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</si>
  <si>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</si>
  <si>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</si>
  <si>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</si>
  <si>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</si>
  <si>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</si>
  <si>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</si>
  <si>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</si>
  <si>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</si>
  <si>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</si>
  <si>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</si>
  <si>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</si>
  <si>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</si>
  <si>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</si>
  <si>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</si>
  <si>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</si>
  <si>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</si>
  <si>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</si>
  <si>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</si>
  <si>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</si>
  <si>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</si>
  <si>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</si>
  <si>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</si>
  <si>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</si>
  <si>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</si>
  <si>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</si>
  <si>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</si>
  <si>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</si>
  <si>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</si>
  <si>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</si>
  <si>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</si>
  <si>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</si>
  <si>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</si>
  <si>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</si>
  <si>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</si>
  <si>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</si>
  <si>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</si>
  <si>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</si>
  <si>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</si>
  <si>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</si>
  <si>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</si>
  <si>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</si>
  <si>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</si>
  <si>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</si>
  <si>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</si>
  <si>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</si>
  <si>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</si>
  <si>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</si>
  <si>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</si>
  <si>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</si>
  <si>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</si>
  <si>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</si>
  <si>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</si>
  <si>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</si>
  <si>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</si>
  <si>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</si>
  <si>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</si>
  <si>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</si>
  <si>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</si>
  <si>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</si>
  <si>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</si>
  <si>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</si>
  <si>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</si>
  <si>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</si>
  <si>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</si>
  <si>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</si>
  <si>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</si>
  <si>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</si>
  <si>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</si>
  <si>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</si>
  <si>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</si>
  <si>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</si>
  <si>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</si>
  <si>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</si>
  <si>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</si>
  <si>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</si>
  <si>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</si>
  <si>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</si>
  <si>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</si>
  <si>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</si>
  <si>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</si>
  <si>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</si>
  <si>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</si>
  <si>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</si>
  <si>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</si>
  <si>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</si>
  <si>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</si>
  <si>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</si>
  <si>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</si>
  <si>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</si>
  <si>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</si>
  <si>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</si>
  <si>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</si>
  <si>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</si>
  <si>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</si>
  <si>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</si>
  <si>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</si>
  <si>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</si>
  <si>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</si>
  <si>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</si>
  <si>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</si>
  <si>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</si>
  <si>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</si>
  <si>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</si>
  <si>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</si>
  <si>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</si>
  <si>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</si>
  <si>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</si>
  <si>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</si>
  <si>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</si>
  <si>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</si>
  <si>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</si>
  <si>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</si>
  <si>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</si>
  <si>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</si>
  <si>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</si>
  <si>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</si>
  <si>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</si>
  <si>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</si>
  <si>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</si>
  <si>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</si>
  <si>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</si>
  <si>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</si>
  <si>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</si>
  <si>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</si>
  <si>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</si>
  <si>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</si>
  <si>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</si>
  <si>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</si>
  <si>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</si>
  <si>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</si>
  <si>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</si>
  <si>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</si>
  <si>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</si>
  <si>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</si>
  <si>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</si>
  <si>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</si>
  <si>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</si>
  <si>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</si>
  <si>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</si>
  <si>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</si>
  <si>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</si>
  <si>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</si>
  <si>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</si>
  <si>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</si>
  <si>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</si>
  <si>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</si>
  <si>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</si>
  <si>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</si>
  <si>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</si>
  <si>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</si>
  <si>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</si>
  <si>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</si>
  <si>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</si>
  <si>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</si>
  <si>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</si>
  <si>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</si>
  <si>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</si>
  <si>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</si>
  <si>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</si>
  <si>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</si>
  <si>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</si>
  <si>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</si>
  <si>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</si>
  <si>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</si>
  <si>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</si>
  <si>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</si>
  <si>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</si>
  <si>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</si>
  <si>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</si>
  <si>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</si>
  <si>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</si>
  <si>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</si>
  <si>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</si>
  <si>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</si>
  <si>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</si>
  <si>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</si>
  <si>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</si>
  <si>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</si>
  <si>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</si>
  <si>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</si>
  <si>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</si>
  <si>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</si>
  <si>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</si>
  <si>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</si>
  <si>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</si>
  <si>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</si>
  <si>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</si>
  <si>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</si>
  <si>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</si>
  <si>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</si>
  <si>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</si>
  <si>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</si>
  <si>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</si>
  <si>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</si>
  <si>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</si>
  <si>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</si>
  <si>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</si>
  <si>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</si>
  <si>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</si>
  <si>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</si>
  <si>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</si>
  <si>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</si>
  <si>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</si>
  <si>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</si>
  <si>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</si>
  <si>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</si>
  <si>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</si>
  <si>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</si>
  <si>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</si>
  <si>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</si>
  <si>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</si>
  <si>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</si>
  <si>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</si>
  <si>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</si>
  <si>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</si>
  <si>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</si>
  <si>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</si>
  <si>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</si>
  <si>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</si>
  <si>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</si>
  <si>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</si>
  <si>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</si>
  <si>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</si>
  <si>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</si>
  <si>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</si>
  <si>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</si>
  <si>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</si>
  <si>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</si>
  <si>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</si>
  <si>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</si>
  <si>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</si>
  <si>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</si>
  <si>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</si>
  <si>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</si>
  <si>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</si>
  <si>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</si>
  <si>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</si>
  <si>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</si>
  <si>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</si>
  <si>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</si>
  <si>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</si>
  <si>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</si>
  <si>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</si>
  <si>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</si>
  <si>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</si>
  <si>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</si>
  <si>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</si>
  <si>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</si>
  <si>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</si>
  <si>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</si>
  <si>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</si>
  <si>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</si>
  <si>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</si>
  <si>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</si>
  <si>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</si>
  <si>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</si>
  <si>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</si>
  <si>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</si>
  <si>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</si>
  <si>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</si>
  <si>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</si>
  <si>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</si>
  <si>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</si>
  <si>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</si>
  <si>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</si>
  <si>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</si>
  <si>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</si>
  <si>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</si>
  <si>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</si>
  <si>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</si>
  <si>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</si>
  <si>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</si>
  <si>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</si>
  <si>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</si>
  <si>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</si>
  <si>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</si>
  <si>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</si>
  <si>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</si>
  <si>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</si>
  <si>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</si>
  <si>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</si>
  <si>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</si>
  <si>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</si>
  <si>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</si>
  <si>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</si>
  <si>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</si>
  <si>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</si>
  <si>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</si>
  <si>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</si>
  <si>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</si>
  <si>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</si>
  <si>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</si>
  <si>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</si>
  <si>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</si>
  <si>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</si>
  <si>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</si>
  <si>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</si>
  <si>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</si>
  <si>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</si>
  <si>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</si>
  <si>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</si>
  <si>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</si>
  <si>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</si>
  <si>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</si>
  <si>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</si>
  <si>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</si>
  <si>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</si>
  <si>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</si>
  <si>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</si>
  <si>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</si>
  <si>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</si>
  <si>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</si>
  <si>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</si>
  <si>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</si>
  <si>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</si>
  <si>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</si>
  <si>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</si>
  <si>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</si>
  <si>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</si>
  <si>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</si>
  <si>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</si>
  <si>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</si>
  <si>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</si>
  <si>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</si>
  <si>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</si>
  <si>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</si>
  <si>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</si>
  <si>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</si>
  <si>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</si>
  <si>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</si>
  <si>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</si>
  <si>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</si>
  <si>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</si>
  <si>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</si>
  <si>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</si>
  <si>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</si>
  <si>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</si>
  <si>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</si>
  <si>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</si>
  <si>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</si>
  <si>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</si>
  <si>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</si>
  <si>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</si>
  <si>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</si>
  <si>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</si>
  <si>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</si>
  <si>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</si>
  <si>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</si>
  <si>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</si>
  <si>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</si>
  <si>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</si>
  <si>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</si>
  <si>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</si>
  <si>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</si>
  <si>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</si>
  <si>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</si>
  <si>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</si>
  <si>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</si>
  <si>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</si>
  <si>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</si>
  <si>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</si>
  <si>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</si>
  <si>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</si>
  <si>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</si>
  <si>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</si>
  <si>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</si>
  <si>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</si>
  <si>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</si>
  <si>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</si>
  <si>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</si>
  <si>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</si>
  <si>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</si>
  <si>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</si>
  <si>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</si>
  <si>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</si>
  <si>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</si>
  <si>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</si>
  <si>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</si>
  <si>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</si>
  <si>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</si>
  <si>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</si>
  <si>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</si>
  <si>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</si>
  <si>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</si>
  <si>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</si>
  <si>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</si>
  <si>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</si>
  <si>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</si>
  <si>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</si>
  <si>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</si>
  <si>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</si>
  <si>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</si>
  <si>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</si>
  <si>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</si>
  <si>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</si>
  <si>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</si>
  <si>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</si>
  <si>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</si>
  <si>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</si>
  <si>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</si>
  <si>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</si>
  <si>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</si>
  <si>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</si>
  <si>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</si>
  <si>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</si>
  <si>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</si>
  <si>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</si>
  <si>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</si>
  <si>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</si>
  <si>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</si>
  <si>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</si>
  <si>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</si>
  <si>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</si>
  <si>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</si>
  <si>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</si>
  <si>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</si>
  <si>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</si>
  <si>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</si>
  <si>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</si>
  <si>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</si>
  <si>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</si>
  <si>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</si>
  <si>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</si>
  <si>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</si>
  <si>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</si>
  <si>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</si>
  <si>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</si>
  <si>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</si>
  <si>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</si>
  <si>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</si>
  <si>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</si>
  <si>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</si>
  <si>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</si>
  <si>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</si>
  <si>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</si>
  <si>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</si>
  <si>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</si>
  <si>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</si>
  <si>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</si>
  <si>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</si>
  <si>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</si>
  <si>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</si>
  <si>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</si>
  <si>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</si>
  <si>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</si>
  <si>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</si>
  <si>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</si>
  <si>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</si>
  <si>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</si>
  <si>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</si>
  <si>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</si>
  <si>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</si>
  <si>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</si>
  <si>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</si>
  <si>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</si>
  <si>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</si>
  <si>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</si>
  <si>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</si>
  <si>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</si>
  <si>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</si>
  <si>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</si>
  <si>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</si>
  <si>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</si>
  <si>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</si>
  <si>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</si>
  <si>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</si>
  <si>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</si>
  <si>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</si>
  <si>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</si>
  <si>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</si>
  <si>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</si>
  <si>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</si>
  <si>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</si>
  <si>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</si>
  <si>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</si>
  <si>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</si>
  <si>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</si>
  <si>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</si>
  <si>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</si>
  <si>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</si>
  <si>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</si>
  <si>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</si>
  <si>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</si>
  <si>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</si>
  <si>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</si>
  <si>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</si>
  <si>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</si>
  <si>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</si>
  <si>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</si>
  <si>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</si>
  <si>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</si>
  <si>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</si>
  <si>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</si>
  <si>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</si>
  <si>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</si>
  <si>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</si>
  <si>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</si>
  <si>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</si>
  <si>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</si>
  <si>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</si>
  <si>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</si>
  <si>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</si>
  <si>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</si>
  <si>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</si>
  <si>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</si>
  <si>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</si>
  <si>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</si>
  <si>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</si>
  <si>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</si>
  <si>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</si>
  <si>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</si>
  <si>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</si>
  <si>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</si>
  <si>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</si>
  <si>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</si>
  <si>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</si>
  <si>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</si>
  <si>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</si>
  <si>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</si>
  <si>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</si>
  <si>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</si>
  <si>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</si>
  <si>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</si>
  <si>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</si>
  <si>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</si>
  <si>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</si>
  <si>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</si>
  <si>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</si>
  <si>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</si>
  <si>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</si>
  <si>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</si>
  <si>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</si>
  <si>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</si>
  <si>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</si>
  <si>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</si>
  <si>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</si>
  <si>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</si>
  <si>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</si>
  <si>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</si>
  <si>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</si>
  <si>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</si>
  <si>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</si>
  <si>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</si>
  <si>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</si>
  <si>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</si>
  <si>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</si>
  <si>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</si>
  <si>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</si>
  <si>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</si>
  <si>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</si>
  <si>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</si>
  <si>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</si>
  <si>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</si>
  <si>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</si>
  <si>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</si>
  <si>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</si>
  <si>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</si>
  <si>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</si>
  <si>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</si>
  <si>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</si>
  <si>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</si>
  <si>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</si>
  <si>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</si>
  <si>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</si>
  <si>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</si>
  <si>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</si>
  <si>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</si>
  <si>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</si>
  <si>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</si>
  <si>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</si>
  <si>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</si>
  <si>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</si>
  <si>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</si>
  <si>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</si>
  <si>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</si>
  <si>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</si>
  <si>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</si>
  <si>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</si>
  <si>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</si>
  <si>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</si>
  <si>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</si>
  <si>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</si>
  <si>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</si>
  <si>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</si>
  <si>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</si>
  <si>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</si>
  <si>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</si>
  <si>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</si>
  <si>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</si>
  <si>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</si>
  <si>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</si>
  <si>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</si>
  <si>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</si>
  <si>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</si>
  <si>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</si>
  <si>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</si>
  <si>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</si>
  <si>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</si>
  <si>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</si>
  <si>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</si>
  <si>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</si>
  <si>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</si>
  <si>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</si>
  <si>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</si>
  <si>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</si>
  <si>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</si>
  <si>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</si>
  <si>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</si>
  <si>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</si>
  <si>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</si>
  <si>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</si>
  <si>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</si>
  <si>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</si>
  <si>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</si>
  <si>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</si>
  <si>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</si>
  <si>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</si>
  <si>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</si>
  <si>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</si>
  <si>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</si>
  <si>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</si>
  <si>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</si>
  <si>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</si>
  <si>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</si>
  <si>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</si>
  <si>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</si>
  <si>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</si>
  <si>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</si>
  <si>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</si>
  <si>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</si>
  <si>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</si>
  <si>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</si>
  <si>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</si>
  <si>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</si>
  <si>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</si>
  <si>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</si>
  <si>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</si>
  <si>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</si>
  <si>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</si>
  <si>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</si>
  <si>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</si>
  <si>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</si>
  <si>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</si>
  <si>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</si>
  <si>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</si>
  <si>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</si>
  <si>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</si>
  <si>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</si>
  <si>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</si>
  <si>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</si>
  <si>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</si>
  <si>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</si>
  <si>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</si>
  <si>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</si>
  <si>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</si>
  <si>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</si>
  <si>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</si>
  <si>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</si>
  <si>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</si>
  <si>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</si>
  <si>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</si>
  <si>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</si>
  <si>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</si>
  <si>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</si>
  <si>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</si>
  <si>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</si>
  <si>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</si>
  <si>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</si>
  <si>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</si>
  <si>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</si>
  <si>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</si>
  <si>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</si>
  <si>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</si>
  <si>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</si>
  <si>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</si>
  <si>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</si>
  <si>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</si>
  <si>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</si>
  <si>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</si>
  <si>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</si>
  <si>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</si>
  <si>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</si>
  <si>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</si>
  <si>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</si>
  <si>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</si>
  <si>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</si>
  <si>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</si>
  <si>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</si>
  <si>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</si>
  <si>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</si>
  <si>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</si>
  <si>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</si>
  <si>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</si>
  <si>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</si>
  <si>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</si>
  <si>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</si>
  <si>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</si>
  <si>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</si>
  <si>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</si>
  <si>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</si>
  <si>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</si>
  <si>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</si>
  <si>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</si>
  <si>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</si>
  <si>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</si>
  <si>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</si>
  <si>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</si>
  <si>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</si>
  <si>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</si>
  <si>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</si>
  <si>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</si>
  <si>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</si>
  <si>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</si>
  <si>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</si>
  <si>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</si>
  <si>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</si>
  <si>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</si>
  <si>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</si>
  <si>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</si>
  <si>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</si>
  <si>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</si>
  <si>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</si>
  <si>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</si>
  <si>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</si>
  <si>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</si>
  <si>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</si>
  <si>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</si>
  <si>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</si>
  <si>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</si>
  <si>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</si>
  <si>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</si>
  <si>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</si>
  <si>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</si>
  <si>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</si>
  <si>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</si>
  <si>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</si>
  <si>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</si>
  <si>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</si>
  <si>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</si>
  <si>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</si>
  <si>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</si>
  <si>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</si>
  <si>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</si>
  <si>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</si>
  <si>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</si>
  <si>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</si>
  <si>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</si>
  <si>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</si>
  <si>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</si>
  <si>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</si>
  <si>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</si>
  <si>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</si>
  <si>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</si>
  <si>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</si>
  <si>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</si>
  <si>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</si>
  <si>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</si>
  <si>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</si>
  <si>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</si>
  <si>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</si>
  <si>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</si>
  <si>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</si>
  <si>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</si>
  <si>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</si>
  <si>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</si>
  <si>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</si>
  <si>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</si>
  <si>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</si>
  <si>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</si>
  <si>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</si>
  <si>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</si>
  <si>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</si>
  <si>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</si>
  <si>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</si>
  <si>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</si>
  <si>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</si>
  <si>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</si>
  <si>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</si>
  <si>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</si>
  <si>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</si>
  <si>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</si>
  <si>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</si>
  <si>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</si>
  <si>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</si>
  <si>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</si>
  <si>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</si>
  <si>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</si>
  <si>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</si>
  <si>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</si>
  <si>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</si>
  <si>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</si>
  <si>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</si>
  <si>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</si>
  <si>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</si>
  <si>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</si>
  <si>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</si>
  <si>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</si>
  <si>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</si>
  <si>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</si>
  <si>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</si>
  <si>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</si>
  <si>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</si>
  <si>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</si>
  <si>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</si>
  <si>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</si>
  <si>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</si>
  <si>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</si>
  <si>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</si>
  <si>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</si>
  <si>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</si>
  <si>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</si>
  <si>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</si>
  <si>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</si>
  <si>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</si>
  <si>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</si>
  <si>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</si>
  <si>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</si>
  <si>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</si>
  <si>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</si>
  <si>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</si>
  <si>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</si>
  <si>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</si>
  <si>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</si>
  <si>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</si>
  <si>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</si>
  <si>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</si>
  <si>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</si>
  <si>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</si>
  <si>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</si>
  <si>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</si>
  <si>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</si>
  <si>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</si>
  <si>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</si>
  <si>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</si>
  <si>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</si>
  <si>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</si>
  <si>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</si>
  <si>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</si>
  <si>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</si>
  <si>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</si>
  <si>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</si>
  <si>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</si>
  <si>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</si>
  <si>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</si>
  <si>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</si>
  <si>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</si>
  <si>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</si>
  <si>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</si>
  <si>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</si>
  <si>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</si>
  <si>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</si>
  <si>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</si>
  <si>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</si>
  <si>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</si>
  <si>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</si>
  <si>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</si>
  <si>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</si>
  <si>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</si>
  <si>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</si>
  <si>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</si>
  <si>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</si>
  <si>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</si>
  <si>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</si>
  <si>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</si>
  <si>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</si>
  <si>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</si>
  <si>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</si>
  <si>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</si>
  <si>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</si>
  <si>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</si>
  <si>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</si>
  <si>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</si>
  <si>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</si>
  <si>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</si>
  <si>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</si>
  <si>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</si>
  <si>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</si>
  <si>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</si>
  <si>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</si>
  <si>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</si>
  <si>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</si>
  <si>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</si>
  <si>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</si>
  <si>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</si>
  <si>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</si>
  <si>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</si>
  <si>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</si>
  <si>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</si>
  <si>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</si>
  <si>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</si>
  <si>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</si>
  <si>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</si>
  <si>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</si>
  <si>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</si>
  <si>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</si>
  <si>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</si>
  <si>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</si>
  <si>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</si>
  <si>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</si>
  <si>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</si>
  <si>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</si>
  <si>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</si>
  <si>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</si>
  <si>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</si>
  <si>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</si>
  <si>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</si>
  <si>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</si>
  <si>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</si>
  <si>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</si>
  <si>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</si>
  <si>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</si>
  <si>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</si>
  <si>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</si>
  <si>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</si>
  <si>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</si>
  <si>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</si>
  <si>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</si>
  <si>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</si>
  <si>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</si>
  <si>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</si>
  <si>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</si>
  <si>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</si>
  <si>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</si>
  <si>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</si>
  <si>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</si>
  <si>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</si>
  <si>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</si>
  <si>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</si>
  <si>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</si>
  <si>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</si>
  <si>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</si>
  <si>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</si>
  <si>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</si>
  <si>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</si>
  <si>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</si>
  <si>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</si>
  <si>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</si>
  <si>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</si>
  <si>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</si>
  <si>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</si>
  <si>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</si>
  <si>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</si>
  <si>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</si>
  <si>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</si>
  <si>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</si>
  <si>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</si>
  <si>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</si>
  <si>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</si>
  <si>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</si>
  <si>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</si>
  <si>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</si>
  <si>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</si>
  <si>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</si>
  <si>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</si>
  <si>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</si>
  <si>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</si>
  <si>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</si>
  <si>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</si>
  <si>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</si>
  <si>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</si>
  <si>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</si>
  <si>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</si>
  <si>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</si>
  <si>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</si>
  <si>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</si>
  <si>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</si>
  <si>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</si>
  <si>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</si>
  <si>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</si>
  <si>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</si>
  <si>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</si>
  <si>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</si>
  <si>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</si>
  <si>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</si>
  <si>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</si>
  <si>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</si>
  <si>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</si>
  <si>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</si>
  <si>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</si>
  <si>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</si>
  <si>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</si>
  <si>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</si>
  <si>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</si>
  <si>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</si>
  <si>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</si>
  <si>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</si>
  <si>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</si>
  <si>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</si>
  <si>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</si>
  <si>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</si>
  <si>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</si>
  <si>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</si>
  <si>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</si>
  <si>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</si>
  <si>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</si>
  <si>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</si>
  <si>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</si>
  <si>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</si>
  <si>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</si>
  <si>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</si>
  <si>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</si>
  <si>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</si>
  <si>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</si>
  <si>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</si>
  <si>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</si>
  <si>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</si>
  <si>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</si>
  <si>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</si>
  <si>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</si>
  <si>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</si>
  <si>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</si>
  <si>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</si>
  <si>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</si>
  <si>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</si>
  <si>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</si>
  <si>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</si>
  <si>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</si>
  <si>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</si>
  <si>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</si>
  <si>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</si>
  <si>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</si>
  <si>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</si>
  <si>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</si>
  <si>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</si>
  <si>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</si>
  <si>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</si>
  <si>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</si>
  <si>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</si>
  <si>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</si>
  <si>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</si>
  <si>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</si>
  <si>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</si>
  <si>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</si>
  <si>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</si>
  <si>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</si>
  <si>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</si>
  <si>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</si>
  <si>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</si>
  <si>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</si>
  <si>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</si>
  <si>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</si>
  <si>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</si>
  <si>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</si>
  <si>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</si>
  <si>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</si>
  <si>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</si>
  <si>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</si>
  <si>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</si>
  <si>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</si>
  <si>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</si>
  <si>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</si>
  <si>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</si>
  <si>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</si>
  <si>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</si>
  <si>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</si>
  <si>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</si>
  <si>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</si>
  <si>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</si>
  <si>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</si>
  <si>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</si>
  <si>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</si>
  <si>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</si>
  <si>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</si>
  <si>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</si>
  <si>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</si>
  <si>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</si>
  <si>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</si>
  <si>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</si>
  <si>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</si>
  <si>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</si>
  <si>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</si>
  <si>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</si>
  <si>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</si>
  <si>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</si>
  <si>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</si>
  <si>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</si>
  <si>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</si>
  <si>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</si>
  <si>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</si>
  <si>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</si>
  <si>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</si>
  <si>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</si>
  <si>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</si>
  <si>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</si>
  <si>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</si>
  <si>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</si>
  <si>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</si>
  <si>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</si>
  <si>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</si>
  <si>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</si>
  <si>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</si>
  <si>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</si>
  <si>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</si>
  <si>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</si>
  <si>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</si>
  <si>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</si>
  <si>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</si>
  <si>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</si>
  <si>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</si>
  <si>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</si>
  <si>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</si>
  <si>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</si>
  <si>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</si>
  <si>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</si>
  <si>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</si>
  <si>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</si>
  <si>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</si>
  <si>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</si>
  <si>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</si>
  <si>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</si>
  <si>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</si>
  <si>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</si>
  <si>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</si>
  <si>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</si>
  <si>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</si>
  <si>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</si>
  <si>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</si>
  <si>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</si>
  <si>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</si>
  <si>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</si>
  <si>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</si>
  <si>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</si>
  <si>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</si>
  <si>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</si>
  <si>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</si>
  <si>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</si>
  <si>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</si>
  <si>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</si>
  <si>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</si>
  <si>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</si>
  <si>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</si>
  <si>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</si>
  <si>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</si>
  <si>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</si>
  <si>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</si>
  <si>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</si>
  <si>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</si>
  <si>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</si>
  <si>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</si>
  <si>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</si>
  <si>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</si>
  <si>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</si>
  <si>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</si>
  <si>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</si>
  <si>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</si>
  <si>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</si>
  <si>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</si>
  <si>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</si>
  <si>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</si>
  <si>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</si>
  <si>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</si>
  <si>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</si>
  <si>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</si>
  <si>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</si>
  <si>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</si>
  <si>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</si>
  <si>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</si>
  <si>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</si>
  <si>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</si>
  <si>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</si>
  <si>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</si>
  <si>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</si>
  <si>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</si>
  <si>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</si>
  <si>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</si>
  <si>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</si>
  <si>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</si>
  <si>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</si>
  <si>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</si>
  <si>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</si>
  <si>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</si>
  <si>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</si>
  <si>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</si>
  <si>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</si>
  <si>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</si>
  <si>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</si>
  <si>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</si>
  <si>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</si>
  <si>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</si>
  <si>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</si>
  <si>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</si>
  <si>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</si>
  <si>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</si>
  <si>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</si>
  <si>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</si>
  <si>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</si>
  <si>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</si>
  <si>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</si>
  <si>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</si>
  <si>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</si>
  <si>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</si>
  <si>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</si>
  <si>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</si>
  <si>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</si>
  <si>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</si>
  <si>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</si>
  <si>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</si>
  <si>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</si>
  <si>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</si>
  <si>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</si>
  <si>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</si>
  <si>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</si>
  <si>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</si>
  <si>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</si>
  <si>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</si>
  <si>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</si>
  <si>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</si>
  <si>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</si>
  <si>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</si>
  <si>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</si>
  <si>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</si>
  <si>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</si>
  <si>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</si>
  <si>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</si>
  <si>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</si>
  <si>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</si>
  <si>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</si>
  <si>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</si>
  <si>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</si>
  <si>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</si>
  <si>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</si>
  <si>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</si>
  <si>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</si>
  <si>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</si>
  <si>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</si>
  <si>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</si>
  <si>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</si>
  <si>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</si>
  <si>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</si>
  <si>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</si>
  <si>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</si>
  <si>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</si>
  <si>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</si>
  <si>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</si>
  <si>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</si>
  <si>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</si>
  <si>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</si>
  <si>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</si>
  <si>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</si>
  <si>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</si>
  <si>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</si>
  <si>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</si>
  <si>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</si>
  <si>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</si>
  <si>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</si>
  <si>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</si>
  <si>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</si>
  <si>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</si>
  <si>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</si>
  <si>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</si>
  <si>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</si>
  <si>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</si>
  <si>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</si>
  <si>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</si>
  <si>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</si>
  <si>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</si>
  <si>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</si>
  <si>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</si>
  <si>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</si>
  <si>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</si>
  <si>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</si>
  <si>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</si>
  <si>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</si>
  <si>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</si>
  <si>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</si>
  <si>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</si>
  <si>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</si>
  <si>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</si>
  <si>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</si>
  <si>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</si>
  <si>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</si>
  <si>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</si>
  <si>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</si>
  <si>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</si>
  <si>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</si>
  <si>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</si>
  <si>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</si>
  <si>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</si>
  <si>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</si>
  <si>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</si>
  <si>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</si>
  <si>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</si>
  <si>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</si>
  <si>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</si>
  <si>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</si>
  <si>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</si>
  <si>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</si>
  <si>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</si>
  <si>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</si>
  <si>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</si>
  <si>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</si>
  <si>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</si>
  <si>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</si>
  <si>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</si>
  <si>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</si>
  <si>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</si>
  <si>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</si>
  <si>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</si>
  <si>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</si>
  <si>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</si>
  <si>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</si>
  <si>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</si>
  <si>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</si>
  <si>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</si>
  <si>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</si>
  <si>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</si>
  <si>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</si>
  <si>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</si>
  <si>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</si>
  <si>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</si>
  <si>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</si>
  <si>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</si>
  <si>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</si>
  <si>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</si>
  <si>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</si>
  <si>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</si>
  <si>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</si>
  <si>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</si>
  <si>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</si>
  <si>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</si>
  <si>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</si>
  <si>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</si>
  <si>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</si>
  <si>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</si>
  <si>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</si>
  <si>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</si>
  <si>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</si>
  <si>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</si>
  <si>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</si>
  <si>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</si>
  <si>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</si>
  <si>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</si>
  <si>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</si>
  <si>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</si>
  <si>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</si>
  <si>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</si>
  <si>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</si>
  <si>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</si>
  <si>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</si>
  <si>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</si>
  <si>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</si>
  <si>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</si>
  <si>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</si>
  <si>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</si>
  <si>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</si>
  <si>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</si>
  <si>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</si>
  <si>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</si>
  <si>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</si>
  <si>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</si>
  <si>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</si>
  <si>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</si>
  <si>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</si>
  <si>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</si>
  <si>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</si>
  <si>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</si>
  <si>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</si>
  <si>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</si>
  <si>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</si>
  <si>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</si>
  <si>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</si>
  <si>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</si>
  <si>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</si>
  <si>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</si>
  <si>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</si>
  <si>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</si>
  <si>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</si>
  <si>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</si>
  <si>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</si>
  <si>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</si>
  <si>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</si>
  <si>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</si>
  <si>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</si>
  <si>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</si>
  <si>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</si>
  <si>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</si>
  <si>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</si>
  <si>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</si>
  <si>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</si>
  <si>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</si>
  <si>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</si>
  <si>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</si>
  <si>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</si>
  <si>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</si>
  <si>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</si>
  <si>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</si>
  <si>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</si>
  <si>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</si>
  <si>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</si>
  <si>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</si>
  <si>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</si>
  <si>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</si>
  <si>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</si>
  <si>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</si>
  <si>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</si>
  <si>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</si>
  <si>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</si>
  <si>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</si>
  <si>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</si>
  <si>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</si>
  <si>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</si>
  <si>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</si>
  <si>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</si>
  <si>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</si>
  <si>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</si>
  <si>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</si>
  <si>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</si>
  <si>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</si>
  <si>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</si>
  <si>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</si>
  <si>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</si>
  <si>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</si>
  <si>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</si>
  <si>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</si>
  <si>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</si>
  <si>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</si>
  <si>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</si>
  <si>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</si>
  <si>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</si>
  <si>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</si>
  <si>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</si>
  <si>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</si>
  <si>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</si>
  <si>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</si>
  <si>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</si>
  <si>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</si>
  <si>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</si>
  <si>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</si>
  <si>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</si>
  <si>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</si>
  <si>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</si>
  <si>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</si>
  <si>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</si>
  <si>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</si>
  <si>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</si>
  <si>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</si>
  <si>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</si>
  <si>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</si>
  <si>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</si>
  <si>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</si>
  <si>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</si>
  <si>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</si>
  <si>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</si>
  <si>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</si>
  <si>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</si>
  <si>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</si>
  <si>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</si>
  <si>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</si>
  <si>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</si>
  <si>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</si>
  <si>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</si>
  <si>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</si>
  <si>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</si>
  <si>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</si>
  <si>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</si>
  <si>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</si>
  <si>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</si>
  <si>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</si>
  <si>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</si>
  <si>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</si>
  <si>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</si>
  <si>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</si>
  <si>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</si>
  <si>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</si>
  <si>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</si>
  <si>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</si>
  <si>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</si>
  <si>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</si>
  <si>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</si>
  <si>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</si>
  <si>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</si>
  <si>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</si>
  <si>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</si>
  <si>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</si>
  <si>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</si>
  <si>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</si>
  <si>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</si>
  <si>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</si>
  <si>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</si>
  <si>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</si>
  <si>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</si>
  <si>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</si>
  <si>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</si>
  <si>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</si>
  <si>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</si>
  <si>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</si>
  <si>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</si>
  <si>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</si>
  <si>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</si>
  <si>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</si>
  <si>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</si>
  <si>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</si>
  <si>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</si>
  <si>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</si>
  <si>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</si>
  <si>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</si>
  <si>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</si>
  <si>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</si>
  <si>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</si>
  <si>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</si>
  <si>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</si>
  <si>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</si>
  <si>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</si>
  <si>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</si>
  <si>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</si>
  <si>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</si>
  <si>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</si>
  <si>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</si>
  <si>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</si>
  <si>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</si>
  <si>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</si>
  <si>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</si>
  <si>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</si>
  <si>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</si>
  <si>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</si>
  <si>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</si>
  <si>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</si>
  <si>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</si>
  <si>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</si>
  <si>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</si>
  <si>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</si>
  <si>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</si>
  <si>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</si>
  <si>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</si>
  <si>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</si>
  <si>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</si>
  <si>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</si>
  <si>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</si>
  <si>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</si>
  <si>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</si>
  <si>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</si>
  <si>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</si>
  <si>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</si>
  <si>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</si>
  <si>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</si>
  <si>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</si>
  <si>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</si>
  <si>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</si>
  <si>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</si>
  <si>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</si>
  <si>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</si>
  <si>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</si>
  <si>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</si>
  <si>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</si>
  <si>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</si>
  <si>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</si>
  <si>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</si>
  <si>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</si>
  <si>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</si>
  <si>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</si>
  <si>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</si>
  <si>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</si>
  <si>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</si>
  <si>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</si>
  <si>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</si>
  <si>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</si>
  <si>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</si>
  <si>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</si>
  <si>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</si>
  <si>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</si>
  <si>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</si>
  <si>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</si>
  <si>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</si>
  <si>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</si>
  <si>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</si>
  <si>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</si>
  <si>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</si>
  <si>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</si>
  <si>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</si>
  <si>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</si>
  <si>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</si>
  <si>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</si>
  <si>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</si>
  <si>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</si>
  <si>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</si>
  <si>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</si>
  <si>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</si>
  <si>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</si>
  <si>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</si>
  <si>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</si>
  <si>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</si>
  <si>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</si>
  <si>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</si>
  <si>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</si>
  <si>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</si>
  <si>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</si>
  <si>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</si>
  <si>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</si>
  <si>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</si>
  <si>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</si>
  <si>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</si>
  <si>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</si>
  <si>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</si>
  <si>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</si>
  <si>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</si>
  <si>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</si>
  <si>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</si>
  <si>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</si>
  <si>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</si>
  <si>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</si>
  <si>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</si>
  <si>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</si>
  <si>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</si>
  <si>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</si>
  <si>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</si>
  <si>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</si>
  <si>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</si>
  <si>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</si>
  <si>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</si>
  <si>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</si>
  <si>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</si>
  <si>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</si>
  <si>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</si>
  <si>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</si>
  <si>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</si>
  <si>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</si>
  <si>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</si>
  <si>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</si>
  <si>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</si>
  <si>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</si>
  <si>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</si>
  <si>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</si>
  <si>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</si>
  <si>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</si>
  <si>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</si>
  <si>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</si>
  <si>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</si>
  <si>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</si>
  <si>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</si>
  <si>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</si>
  <si>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</si>
  <si>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</si>
  <si>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</si>
  <si>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</si>
  <si>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</si>
  <si>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</si>
  <si>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</si>
  <si>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</si>
  <si>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</si>
  <si>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</si>
  <si>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</si>
  <si>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</si>
  <si>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</si>
  <si>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</si>
  <si>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</si>
  <si>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</si>
  <si>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</si>
  <si>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</si>
  <si>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</si>
  <si>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</si>
  <si>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</si>
  <si>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</si>
  <si>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</si>
  <si>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</si>
  <si>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</si>
  <si>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</si>
  <si>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</si>
  <si>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</si>
  <si>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</si>
  <si>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</si>
  <si>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</si>
  <si>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</si>
  <si>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</si>
  <si>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</si>
  <si>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</si>
  <si>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</si>
  <si>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</si>
  <si>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</si>
  <si>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</si>
  <si>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</si>
  <si>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</si>
  <si>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</si>
  <si>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</si>
  <si>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</si>
  <si>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</si>
  <si>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</si>
  <si>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</si>
  <si>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</si>
  <si>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</si>
  <si>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</si>
  <si>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</si>
  <si>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</si>
  <si>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</si>
  <si>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</si>
  <si>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</si>
  <si>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</si>
  <si>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</si>
  <si>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</si>
  <si>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</si>
  <si>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</si>
  <si>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</si>
  <si>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</si>
  <si>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</si>
  <si>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</si>
  <si>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</si>
  <si>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</si>
  <si>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</si>
  <si>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</si>
  <si>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</si>
  <si>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</si>
  <si>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</si>
  <si>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</si>
  <si>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</si>
  <si>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</si>
  <si>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</si>
  <si>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</si>
  <si>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</si>
  <si>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</si>
  <si>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</si>
  <si>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</si>
  <si>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</si>
  <si>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</si>
  <si>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</si>
  <si>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</si>
  <si>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</si>
  <si>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</si>
  <si>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</si>
  <si>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</si>
  <si>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</si>
  <si>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</si>
  <si>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</si>
  <si>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</si>
  <si>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</si>
  <si>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</si>
  <si>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</si>
  <si>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</si>
  <si>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</si>
  <si>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</si>
  <si>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</si>
  <si>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</si>
  <si>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</si>
  <si>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</si>
  <si>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</si>
  <si>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</si>
  <si>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</si>
  <si>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</si>
  <si>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</si>
  <si>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</si>
  <si>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</si>
  <si>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</si>
  <si>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</si>
  <si>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</si>
  <si>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</si>
  <si>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</si>
  <si>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</si>
  <si>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</si>
  <si>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</si>
  <si>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</si>
  <si>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</si>
  <si>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</si>
  <si>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</si>
  <si>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</si>
  <si>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</si>
  <si>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</si>
  <si>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</si>
  <si>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</si>
  <si>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</si>
  <si>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</si>
  <si>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</si>
  <si>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</si>
  <si>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</si>
  <si>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</si>
  <si>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</si>
  <si>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</si>
  <si>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</si>
  <si>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</si>
  <si>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</si>
  <si>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</si>
  <si>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</si>
  <si>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REGISTRO DE PREÇOS DE FLORES, INSUMOS, MATERIAIS DE PAISAGISMO E JARDINAGEM , FLORES DE CORTE, GRAMAS E DEMAIS MATERIAIS</t>
  </si>
  <si>
    <t>Petúnia (caixas com 15 mudas)</t>
  </si>
  <si>
    <t>Pervinca (caixas com 15 mudas)</t>
  </si>
  <si>
    <t>Boca de leão (caixa com 15 mudas)</t>
  </si>
  <si>
    <t>Tagetão graúdo (caixas com 15 mudas)</t>
  </si>
  <si>
    <t>Lavanda (caixa com 15 mudas)</t>
  </si>
  <si>
    <t>Alegria de jardim (caixa com 15 mudas)</t>
  </si>
  <si>
    <t>Sunpatiens (mudas individuais) Rosa e Vermelho –VP14</t>
  </si>
  <si>
    <t>Sunpatiens (mudas individuais) Rosa e Vermelho VP22</t>
  </si>
  <si>
    <t>Setecresia (caixa com 15 mudas)</t>
  </si>
  <si>
    <t>Iresine (caixas com 15 mudas) Verde e Vermelha</t>
  </si>
  <si>
    <t>Gerânios Pendentes (cores variadas conforme demanda)</t>
  </si>
  <si>
    <t>Estrelícia BL 08</t>
  </si>
  <si>
    <t>Hortênsia</t>
  </si>
  <si>
    <t>Lírios dobrado (laranja) BL 2.8</t>
  </si>
  <si>
    <t>Palmeira Real (1,5m)</t>
  </si>
  <si>
    <t>Acer Palmatum Vermelho</t>
  </si>
  <si>
    <t>Dipladenia</t>
  </si>
  <si>
    <t>Alternanthera Dentata  (caixas com 15 mudas)</t>
  </si>
  <si>
    <t>Lantana Camara (caixas com 15 mudas)</t>
  </si>
  <si>
    <t>Lantana Graúda (caixas com 15 mudas)</t>
  </si>
  <si>
    <t>Grama em leiva (m²) (Sempre verde ou São Carlos)</t>
  </si>
  <si>
    <t>Grama em leiva (m²) (Esmeralda)</t>
  </si>
  <si>
    <t>Ixora (caixas com 15 mudas e cores variadas conforme demanda)</t>
  </si>
  <si>
    <t>Ráfia (2 hastes)</t>
  </si>
  <si>
    <t>Buxos Grandes (11L)</t>
  </si>
  <si>
    <t>Buxos Médios (7L)</t>
  </si>
  <si>
    <t>Limitador de jardim, com no mínimo 2,5mm de espessura</t>
  </si>
  <si>
    <t>Adubo Orgânico (sacos de 25kg)</t>
  </si>
  <si>
    <t>Fertilizante Nitrogenado (saco de 50kg)</t>
  </si>
  <si>
    <t>Fertilizante Fosfatado 05-12-08 (saco de 50kg)</t>
  </si>
  <si>
    <t>Fertilizante NPK 04-14-08 (saco de 25kg)</t>
  </si>
  <si>
    <t>Veneno Formigas (pct 50g)</t>
  </si>
  <si>
    <t>Bromélia (tamanho médio)</t>
  </si>
  <si>
    <t>Érica (caixas com 15 mudas)</t>
  </si>
  <si>
    <t>Cica tamanho médio</t>
  </si>
  <si>
    <t>Moreia (branca) VP 9.7</t>
  </si>
  <si>
    <t>Gaura DP 14 (Cor Rosa/Branca)</t>
  </si>
  <si>
    <t>Liriope Silver (listrado e verde) VP 9.7</t>
  </si>
  <si>
    <t>Astromélias de corte (cores diversas)</t>
  </si>
  <si>
    <t>Rosas de corte (cores diversas)</t>
  </si>
  <si>
    <t>Pedras para jardim branca N3 (sacos de 20Kg)</t>
  </si>
  <si>
    <t>Pedras para jardim rosa N3 (sacos de 20Kg)</t>
  </si>
  <si>
    <t>Calandivas Médias (vaso) (cores diversas)</t>
  </si>
  <si>
    <t>Calandivas Pequenas (vaso) (cores diversas)</t>
  </si>
  <si>
    <t>Rosas mini (vaso) (cores diversas)</t>
  </si>
  <si>
    <t>Crisântemos mini (vaso) (cores diversas) (caixas com 15 mudas)</t>
  </si>
  <si>
    <t>Tango em haste</t>
  </si>
  <si>
    <t>Casca de pinus (sacos de 7Kg) Tam. médio</t>
  </si>
  <si>
    <t>Folhagem pau d’agua 3hastes 1m de altura</t>
  </si>
  <si>
    <t>Amor Perfeito (caixas com 15 mudas)</t>
  </si>
  <si>
    <t>Zamioculcas (em vasos, tamanho médio)</t>
  </si>
  <si>
    <t>Lírio da paz (em vasos, tamanho médio)</t>
  </si>
  <si>
    <t>Orquídea (em vasos, tamanho médio)</t>
  </si>
  <si>
    <t>Jiboia (em vasos, tamanho médio)</t>
  </si>
  <si>
    <t>Palmeira leque (em vasos, tamanho médio)</t>
  </si>
  <si>
    <t>Flor mosquitinho em haste para arranjos</t>
  </si>
  <si>
    <t>Argila expandida (sacos de 9kg)</t>
  </si>
  <si>
    <t>Vaso Plástico 6L (tacho quadrado)</t>
  </si>
  <si>
    <t>Vaso Plástico 10L (tacho redondo)</t>
  </si>
  <si>
    <t>Vaso floreira jardineira 3,5L</t>
  </si>
  <si>
    <t>Kit 3 vasos polietileno quadrado diamantado P, M e G</t>
  </si>
  <si>
    <t xml:space="preserve">Kit 3 vasos polietileno redondo diamantado P, M e G </t>
  </si>
  <si>
    <t>Vaso acrílico transparente para arranjos 30 cm de altura</t>
  </si>
  <si>
    <r>
      <t xml:space="preserve">Muda de açafrão da terra </t>
    </r>
    <r>
      <rPr>
        <i/>
        <sz val="9"/>
        <color theme="1"/>
        <rFont val="Arial Narrow"/>
        <family val="2"/>
      </rPr>
      <t>(Curcuma longa L.)</t>
    </r>
  </si>
  <si>
    <r>
      <t xml:space="preserve">Muda de alcachofra </t>
    </r>
    <r>
      <rPr>
        <i/>
        <sz val="9"/>
        <color theme="1"/>
        <rFont val="Arial Narrow"/>
        <family val="2"/>
      </rPr>
      <t>(Cynara scolymus)</t>
    </r>
  </si>
  <si>
    <r>
      <t xml:space="preserve">Muda de alcerim </t>
    </r>
    <r>
      <rPr>
        <i/>
        <sz val="9"/>
        <color theme="1"/>
        <rFont val="Arial Narrow"/>
        <family val="2"/>
      </rPr>
      <t>(Rosmarinus officinalis)</t>
    </r>
  </si>
  <si>
    <r>
      <t xml:space="preserve">Muda de alfazema </t>
    </r>
    <r>
      <rPr>
        <i/>
        <sz val="9"/>
        <color theme="1"/>
        <rFont val="Arial Narrow"/>
        <family val="2"/>
      </rPr>
      <t>(Lavandula officinalis)</t>
    </r>
  </si>
  <si>
    <r>
      <t xml:space="preserve">Muda de amora </t>
    </r>
    <r>
      <rPr>
        <i/>
        <sz val="9"/>
        <color theme="1"/>
        <rFont val="Arial Narrow"/>
        <family val="2"/>
      </rPr>
      <t>(Morus nigra L.)</t>
    </r>
  </si>
  <si>
    <r>
      <t xml:space="preserve">Muda de amora </t>
    </r>
    <r>
      <rPr>
        <i/>
        <sz val="9"/>
        <color theme="1"/>
        <rFont val="Arial Narrow"/>
        <family val="2"/>
      </rPr>
      <t>(Morus alba L.)</t>
    </r>
  </si>
  <si>
    <r>
      <t xml:space="preserve">Muda de babosa </t>
    </r>
    <r>
      <rPr>
        <i/>
        <sz val="9"/>
        <color theme="1"/>
        <rFont val="Arial Narrow"/>
        <family val="2"/>
      </rPr>
      <t>(Aloe vera)</t>
    </r>
  </si>
  <si>
    <r>
      <t xml:space="preserve">Muda de bardana </t>
    </r>
    <r>
      <rPr>
        <i/>
        <sz val="9"/>
        <color theme="1"/>
        <rFont val="Arial Narrow"/>
        <family val="2"/>
      </rPr>
      <t>(Arctium lappa)</t>
    </r>
  </si>
  <si>
    <r>
      <t xml:space="preserve">Muda de calêndula </t>
    </r>
    <r>
      <rPr>
        <i/>
        <sz val="9"/>
        <color theme="1"/>
        <rFont val="Arial Narrow"/>
        <family val="2"/>
      </rPr>
      <t>(Calendula officinalis)</t>
    </r>
  </si>
  <si>
    <r>
      <t xml:space="preserve">Muda de camomila </t>
    </r>
    <r>
      <rPr>
        <i/>
        <sz val="9"/>
        <color theme="1"/>
        <rFont val="Arial Narrow"/>
        <family val="2"/>
      </rPr>
      <t>(Chamomilla recutita)</t>
    </r>
  </si>
  <si>
    <r>
      <t xml:space="preserve">Muda de capuchinha </t>
    </r>
    <r>
      <rPr>
        <i/>
        <sz val="9"/>
        <color theme="1"/>
        <rFont val="Arial Narrow"/>
        <family val="2"/>
      </rPr>
      <t>(Trepaeolum majus)</t>
    </r>
  </si>
  <si>
    <r>
      <t xml:space="preserve">Muda de cavalinha </t>
    </r>
    <r>
      <rPr>
        <i/>
        <sz val="9"/>
        <color theme="1"/>
        <rFont val="Arial Narrow"/>
        <family val="2"/>
      </rPr>
      <t>(Equisetum giganteum)</t>
    </r>
  </si>
  <si>
    <r>
      <t xml:space="preserve">Muda de cidreira </t>
    </r>
    <r>
      <rPr>
        <i/>
        <sz val="9"/>
        <color theme="1"/>
        <rFont val="Arial Narrow"/>
        <family val="2"/>
      </rPr>
      <t>(Cymbopogon citratus)</t>
    </r>
  </si>
  <si>
    <r>
      <t xml:space="preserve">Muda de dente de leão </t>
    </r>
    <r>
      <rPr>
        <i/>
        <sz val="9"/>
        <color theme="1"/>
        <rFont val="Arial Narrow"/>
        <family val="2"/>
      </rPr>
      <t>(Taraxacum officinale)</t>
    </r>
  </si>
  <si>
    <r>
      <t xml:space="preserve">Muda de espinheira santa </t>
    </r>
    <r>
      <rPr>
        <i/>
        <sz val="9"/>
        <color theme="1"/>
        <rFont val="Arial Narrow"/>
        <family val="2"/>
      </rPr>
      <t>(Maytenus ilicifolia)</t>
    </r>
  </si>
  <si>
    <r>
      <t xml:space="preserve">Muda de fáfia </t>
    </r>
    <r>
      <rPr>
        <i/>
        <sz val="9"/>
        <color theme="1"/>
        <rFont val="Arial Narrow"/>
        <family val="2"/>
      </rPr>
      <t>(Hebanthe eriantha)</t>
    </r>
  </si>
  <si>
    <r>
      <t xml:space="preserve">Muda de falso-boldo </t>
    </r>
    <r>
      <rPr>
        <i/>
        <sz val="9"/>
        <color theme="1"/>
        <rFont val="Arial Narrow"/>
        <family val="2"/>
      </rPr>
      <t>(Plectranthus barbatus)</t>
    </r>
  </si>
  <si>
    <r>
      <t xml:space="preserve">Muda de gengibre </t>
    </r>
    <r>
      <rPr>
        <i/>
        <sz val="9"/>
        <color theme="1"/>
        <rFont val="Arial Narrow"/>
        <family val="2"/>
      </rPr>
      <t>(Zingiber officinale)</t>
    </r>
  </si>
  <si>
    <r>
      <t xml:space="preserve">Muda de guaco </t>
    </r>
    <r>
      <rPr>
        <i/>
        <sz val="9"/>
        <color theme="1"/>
        <rFont val="Arial Narrow"/>
        <family val="2"/>
      </rPr>
      <t>(Mikania glomerata)</t>
    </r>
  </si>
  <si>
    <r>
      <t xml:space="preserve">Muda de hipérico </t>
    </r>
    <r>
      <rPr>
        <i/>
        <sz val="9"/>
        <color theme="1"/>
        <rFont val="Arial Narrow"/>
        <family val="2"/>
      </rPr>
      <t>(Hypericum perforatum)</t>
    </r>
  </si>
  <si>
    <r>
      <t xml:space="preserve">Muda de hortelã </t>
    </r>
    <r>
      <rPr>
        <i/>
        <sz val="9"/>
        <color theme="1"/>
        <rFont val="Arial Narrow"/>
        <family val="2"/>
      </rPr>
      <t>(Mentha spp)</t>
    </r>
  </si>
  <si>
    <r>
      <t xml:space="preserve">Muda de lippia </t>
    </r>
    <r>
      <rPr>
        <i/>
        <sz val="9"/>
        <color theme="1"/>
        <rFont val="Arial Narrow"/>
        <family val="2"/>
      </rPr>
      <t>(Lippia alba)</t>
    </r>
  </si>
  <si>
    <r>
      <t xml:space="preserve">Muda de macela </t>
    </r>
    <r>
      <rPr>
        <i/>
        <sz val="9"/>
        <color theme="1"/>
        <rFont val="Arial Narrow"/>
        <family val="2"/>
      </rPr>
      <t>(Achyrocline satureioides)</t>
    </r>
  </si>
  <si>
    <r>
      <t xml:space="preserve">Muda de malva </t>
    </r>
    <r>
      <rPr>
        <i/>
        <sz val="9"/>
        <color theme="1"/>
        <rFont val="Arial Narrow"/>
        <family val="2"/>
      </rPr>
      <t>(Malva sylvestris)</t>
    </r>
  </si>
  <si>
    <r>
      <t xml:space="preserve">Muda de manjericão </t>
    </r>
    <r>
      <rPr>
        <i/>
        <sz val="9"/>
        <color theme="1"/>
        <rFont val="Arial Narrow"/>
        <family val="2"/>
      </rPr>
      <t>(Origanum basilicum)</t>
    </r>
  </si>
  <si>
    <r>
      <t xml:space="preserve">Muda de manjerona </t>
    </r>
    <r>
      <rPr>
        <i/>
        <sz val="9"/>
        <color theme="1"/>
        <rFont val="Arial Narrow"/>
        <family val="2"/>
      </rPr>
      <t>(Origanum vulgare)</t>
    </r>
  </si>
  <si>
    <r>
      <t xml:space="preserve">Muda de maracujá </t>
    </r>
    <r>
      <rPr>
        <i/>
        <sz val="9"/>
        <color theme="1"/>
        <rFont val="Arial Narrow"/>
        <family val="2"/>
      </rPr>
      <t>(Passiflora alata)</t>
    </r>
  </si>
  <si>
    <r>
      <t xml:space="preserve">Muda de melissa </t>
    </r>
    <r>
      <rPr>
        <i/>
        <sz val="9"/>
        <color theme="1"/>
        <rFont val="Arial Narrow"/>
        <family val="2"/>
      </rPr>
      <t>(Melissa officinalis)</t>
    </r>
  </si>
  <si>
    <r>
      <t xml:space="preserve">Muda de menta </t>
    </r>
    <r>
      <rPr>
        <i/>
        <sz val="9"/>
        <color theme="1"/>
        <rFont val="Arial Narrow"/>
        <family val="2"/>
      </rPr>
      <t>(Mentha arvensis)</t>
    </r>
  </si>
  <si>
    <r>
      <t xml:space="preserve">Muda de mil-em-ramas </t>
    </r>
    <r>
      <rPr>
        <i/>
        <sz val="9"/>
        <color theme="1"/>
        <rFont val="Arial Narrow"/>
        <family val="2"/>
      </rPr>
      <t>(Achillea millefolium)</t>
    </r>
  </si>
  <si>
    <r>
      <t xml:space="preserve">Muda de ora-pro-nóbis </t>
    </r>
    <r>
      <rPr>
        <i/>
        <sz val="9"/>
        <color theme="1"/>
        <rFont val="Arial Narrow"/>
        <family val="2"/>
      </rPr>
      <t>(Pereskia aculeatta)</t>
    </r>
  </si>
  <si>
    <r>
      <t>Muda de orégano (</t>
    </r>
    <r>
      <rPr>
        <i/>
        <sz val="9"/>
        <color theme="1"/>
        <rFont val="Arial Narrow"/>
        <family val="2"/>
      </rPr>
      <t>Origanum vulgare L.)</t>
    </r>
  </si>
  <si>
    <r>
      <t xml:space="preserve">Muda de pitangueira </t>
    </r>
    <r>
      <rPr>
        <i/>
        <sz val="9"/>
        <color theme="1"/>
        <rFont val="Arial Narrow"/>
        <family val="2"/>
      </rPr>
      <t>(Eugenia uniflora)</t>
    </r>
  </si>
  <si>
    <r>
      <t xml:space="preserve">Muda de poejo </t>
    </r>
    <r>
      <rPr>
        <i/>
        <sz val="9"/>
        <color theme="1"/>
        <rFont val="Arial Narrow"/>
        <family val="2"/>
      </rPr>
      <t>(Mentha pulegium L.)</t>
    </r>
  </si>
  <si>
    <r>
      <t xml:space="preserve">Muda de pulmonária </t>
    </r>
    <r>
      <rPr>
        <i/>
        <sz val="9"/>
        <color theme="1"/>
        <rFont val="Arial Narrow"/>
        <family val="2"/>
      </rPr>
      <t>(Stachys byzantina)</t>
    </r>
  </si>
  <si>
    <r>
      <t xml:space="preserve">Muda de sálvia </t>
    </r>
    <r>
      <rPr>
        <i/>
        <sz val="9"/>
        <color theme="1"/>
        <rFont val="Arial Narrow"/>
        <family val="2"/>
      </rPr>
      <t>(Salvia officinalis)</t>
    </r>
  </si>
  <si>
    <r>
      <t xml:space="preserve">Muda de stevia </t>
    </r>
    <r>
      <rPr>
        <i/>
        <sz val="9"/>
        <color theme="1"/>
        <rFont val="Arial Narrow"/>
        <family val="2"/>
      </rPr>
      <t>(Stevia rebaudiana)</t>
    </r>
  </si>
  <si>
    <r>
      <t xml:space="preserve">Muda de tansagem </t>
    </r>
    <r>
      <rPr>
        <i/>
        <sz val="9"/>
        <color theme="1"/>
        <rFont val="Arial Narrow"/>
        <family val="2"/>
      </rPr>
      <t>(Plantago major)</t>
    </r>
  </si>
  <si>
    <r>
      <t xml:space="preserve">Muda de tomilho </t>
    </r>
    <r>
      <rPr>
        <i/>
        <sz val="9"/>
        <color theme="1"/>
        <rFont val="Arial Narrow"/>
        <family val="2"/>
      </rPr>
      <t>(Thimus vulgaris)</t>
    </r>
  </si>
  <si>
    <t>Fertizante mistura  NPK 5 20 20  saco de 50 kg</t>
  </si>
  <si>
    <t>LEOCIR SPEROTTO</t>
  </si>
  <si>
    <t>29510015000181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</si>
</sst>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9"/>
      <color theme="1"/>
      <name val="Arial Narrow"/>
      <family val="2"/>
    </font>
    <font>
      <i/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3" fontId="31" fillId="0" borderId="36" xfId="0" applyNumberFormat="1" applyFont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5" t="s">
        <v>3752</v>
      </c>
      <c r="B1" s="126"/>
      <c r="C1" s="126"/>
      <c r="D1" s="126"/>
      <c r="E1" s="126"/>
      <c r="F1" s="126"/>
      <c r="G1" s="127"/>
    </row>
    <row r="2" spans="1:8" s="59" customFormat="1" ht="15.75" thickBot="1" x14ac:dyDescent="0.3">
      <c r="A2" s="15" t="s">
        <v>161</v>
      </c>
      <c r="B2" s="131" t="s">
        <v>4005</v>
      </c>
      <c r="C2" s="131"/>
      <c r="D2" s="50" t="s">
        <v>162</v>
      </c>
      <c r="E2" s="70">
        <v>8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2" t="s">
        <v>4028</v>
      </c>
      <c r="C3" s="132"/>
      <c r="D3" s="132"/>
      <c r="E3" s="132"/>
      <c r="F3" s="132"/>
      <c r="G3" s="133"/>
    </row>
    <row r="4" spans="1:8" s="59" customFormat="1" ht="15.75" thickBot="1" x14ac:dyDescent="0.3">
      <c r="A4" s="15" t="s">
        <v>175</v>
      </c>
      <c r="B4" s="134" t="s">
        <v>4026</v>
      </c>
      <c r="C4" s="134"/>
      <c r="D4" s="134"/>
      <c r="E4" s="135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6"/>
      <c r="G5" s="137"/>
    </row>
    <row r="6" spans="1:8" s="61" customFormat="1" ht="15.75" thickBot="1" x14ac:dyDescent="0.3">
      <c r="A6" s="15" t="s">
        <v>155</v>
      </c>
      <c r="B6" s="51">
        <f>'Orçamento-base'!C6</f>
        <v>1640467.2000000002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797138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104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8" t="s">
        <v>3750</v>
      </c>
      <c r="B11" s="129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8"/>
      <c r="B12" s="130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6"/>
  <sheetViews>
    <sheetView topLeftCell="A61" zoomScaleNormal="100" workbookViewId="0">
      <selection activeCell="M106" sqref="M10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38" t="s">
        <v>3676</v>
      </c>
      <c r="B1" s="139"/>
      <c r="C1" s="139"/>
      <c r="D1" s="139"/>
      <c r="E1" s="139"/>
      <c r="F1" s="139"/>
      <c r="G1" s="139"/>
      <c r="H1" s="139"/>
      <c r="I1" s="139"/>
      <c r="J1" s="139"/>
      <c r="K1" s="140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1" t="str">
        <f>IF(Identificação!B2=0,"",Identificação!B2)</f>
        <v>Pregão Lei 14.133/21 Presencial</v>
      </c>
      <c r="D2" s="141"/>
      <c r="E2" s="141"/>
      <c r="F2" s="141"/>
      <c r="G2" s="141"/>
      <c r="H2" s="37" t="s">
        <v>151</v>
      </c>
      <c r="I2" s="38">
        <f>IF(Identificação!E2=0,"",Identificação!E2)</f>
        <v>8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7" t="s">
        <v>153</v>
      </c>
      <c r="B3" s="148"/>
      <c r="C3" s="149" t="str">
        <f>IF(Identificação!B3=0,"",Identificação!B3)</f>
        <v>REGISTRO DE PREÇOS DE FLORES, INSUMOS, MATERIAIS DE PAISAGISMO E JARDINAGEM , FLORES DE CORTE, GRAMAS E DEMAIS MATERIAIS</v>
      </c>
      <c r="D3" s="149"/>
      <c r="E3" s="149"/>
      <c r="F3" s="149"/>
      <c r="G3" s="149"/>
      <c r="H3" s="149"/>
      <c r="I3" s="149"/>
      <c r="J3" s="149"/>
      <c r="K3" s="150"/>
      <c r="L3" s="94"/>
      <c r="M3" s="94"/>
    </row>
    <row r="4" spans="1:18" s="27" customFormat="1" ht="15.75" thickBot="1" x14ac:dyDescent="0.3">
      <c r="A4" s="15" t="s">
        <v>176</v>
      </c>
      <c r="B4" s="22"/>
      <c r="C4" s="143" t="str">
        <f>IF(Identificação!B4=0,"",Identificação!B4)</f>
        <v>PREFEITURA DE COTIPORA</v>
      </c>
      <c r="D4" s="143"/>
      <c r="E4" s="143"/>
      <c r="F4" s="143"/>
      <c r="G4" s="143"/>
      <c r="H4" s="143"/>
      <c r="I4" s="143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3" t="str">
        <f>IF(Identificação!B5=0,"",Identificação!B5)</f>
        <v>Compras</v>
      </c>
      <c r="D5" s="143"/>
      <c r="E5" s="143"/>
      <c r="F5" s="143"/>
      <c r="G5" s="144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5">
        <f>SUMIFS(K12:K39953,B12:B39953,"&gt;0",K12:K39953,"&lt;&gt;0")</f>
        <v>1640467.2000000002</v>
      </c>
      <c r="D6" s="145"/>
      <c r="E6" s="145"/>
      <c r="F6" s="145"/>
      <c r="G6" s="146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8" t="s">
        <v>3761</v>
      </c>
      <c r="B10" s="158" t="s">
        <v>3759</v>
      </c>
      <c r="C10" s="158" t="s">
        <v>3760</v>
      </c>
      <c r="D10" s="160" t="s">
        <v>3675</v>
      </c>
      <c r="E10" s="162" t="s">
        <v>168</v>
      </c>
      <c r="F10" s="164" t="s">
        <v>3674</v>
      </c>
      <c r="G10" s="160" t="s">
        <v>156</v>
      </c>
      <c r="H10" s="155" t="s">
        <v>165</v>
      </c>
      <c r="I10" s="156"/>
      <c r="J10" s="156"/>
      <c r="K10" s="156"/>
      <c r="L10" s="156"/>
      <c r="M10" s="157"/>
      <c r="N10" s="151" t="s">
        <v>177</v>
      </c>
      <c r="O10" s="152"/>
      <c r="P10" s="153" t="s">
        <v>178</v>
      </c>
      <c r="Q10" s="154"/>
      <c r="R10" s="142" t="s">
        <v>3678</v>
      </c>
    </row>
    <row r="11" spans="1:18" customFormat="1" ht="45.75" thickBot="1" x14ac:dyDescent="0.3">
      <c r="A11" s="159"/>
      <c r="B11" s="159"/>
      <c r="C11" s="159"/>
      <c r="D11" s="161"/>
      <c r="E11" s="163"/>
      <c r="F11" s="165"/>
      <c r="G11" s="16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2"/>
    </row>
    <row r="12" spans="1:18" ht="16.5" thickTop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500</v>
      </c>
      <c r="I12" s="47" t="s">
        <v>3702</v>
      </c>
      <c r="J12" s="114">
        <v>29.67</v>
      </c>
      <c r="K12" s="54">
        <f>IFERROR(IF(H12*J12&lt;&gt;0,ROUND(ROUND(H12,4)*ROUND(J12,4),2),""),"")</f>
        <v>14835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6.5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300</v>
      </c>
      <c r="I13" s="47" t="s">
        <v>3702</v>
      </c>
      <c r="J13" s="114">
        <v>30.33</v>
      </c>
      <c r="K13" s="54">
        <f>IFERROR(IF(H13*J13&lt;&gt;0,ROUND(ROUND(H13,4)*ROUND(J13,4),2),""),"")</f>
        <v>9099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6.5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300</v>
      </c>
      <c r="I14" s="47" t="s">
        <v>3702</v>
      </c>
      <c r="J14" s="114">
        <v>29.67</v>
      </c>
      <c r="K14" s="106">
        <f>IFERROR(IF(H14*J14&lt;&gt;0,ROUND(ROUND(H14,4)*ROUND(J14,4),2),""),"")</f>
        <v>8901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6.5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500</v>
      </c>
      <c r="I15" s="47" t="s">
        <v>3702</v>
      </c>
      <c r="J15" s="114">
        <v>30.33</v>
      </c>
      <c r="K15" s="106">
        <f t="shared" ref="K15:K78" si="0">IFERROR(IF(H15*J15&lt;&gt;0,ROUND(ROUND(H15,4)*ROUND(J15,4),2),""),"")</f>
        <v>15165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6.5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500</v>
      </c>
      <c r="I16" s="47" t="s">
        <v>3702</v>
      </c>
      <c r="J16" s="114">
        <v>37</v>
      </c>
      <c r="K16" s="106">
        <f t="shared" si="0"/>
        <v>18500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6.5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500</v>
      </c>
      <c r="I17" s="47" t="s">
        <v>3702</v>
      </c>
      <c r="J17" s="114">
        <v>30.33</v>
      </c>
      <c r="K17" s="106">
        <f t="shared" si="0"/>
        <v>15165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6.5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300</v>
      </c>
      <c r="I18" s="47" t="s">
        <v>3701</v>
      </c>
      <c r="J18" s="114">
        <v>20</v>
      </c>
      <c r="K18" s="106">
        <f t="shared" si="0"/>
        <v>6000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300</v>
      </c>
      <c r="I19" s="47" t="s">
        <v>3701</v>
      </c>
      <c r="J19" s="114">
        <v>23.33</v>
      </c>
      <c r="K19" s="106">
        <f t="shared" si="0"/>
        <v>6999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6.5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200</v>
      </c>
      <c r="I20" s="47" t="s">
        <v>3702</v>
      </c>
      <c r="J20" s="114">
        <v>34.67</v>
      </c>
      <c r="K20" s="106">
        <f t="shared" si="0"/>
        <v>6934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6.5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500</v>
      </c>
      <c r="I21" s="47" t="s">
        <v>3702</v>
      </c>
      <c r="J21" s="114">
        <v>31.33</v>
      </c>
      <c r="K21" s="106">
        <f t="shared" si="0"/>
        <v>15665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6.5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14">
        <v>27.67</v>
      </c>
      <c r="K22" s="106">
        <f t="shared" si="0"/>
        <v>13835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6.5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14">
        <v>57.67</v>
      </c>
      <c r="K23" s="106">
        <f t="shared" si="0"/>
        <v>5767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6.5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150</v>
      </c>
      <c r="I24" s="47" t="s">
        <v>3701</v>
      </c>
      <c r="J24" s="114">
        <v>61</v>
      </c>
      <c r="K24" s="106">
        <f t="shared" si="0"/>
        <v>9150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500</v>
      </c>
      <c r="I25" s="47" t="s">
        <v>3701</v>
      </c>
      <c r="J25" s="114">
        <v>57.17</v>
      </c>
      <c r="K25" s="106">
        <f t="shared" si="0"/>
        <v>28585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100</v>
      </c>
      <c r="I26" s="47" t="s">
        <v>3701</v>
      </c>
      <c r="J26" s="114">
        <v>165</v>
      </c>
      <c r="K26" s="106">
        <f t="shared" si="0"/>
        <v>16500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60</v>
      </c>
      <c r="I27" s="47" t="s">
        <v>3701</v>
      </c>
      <c r="J27" s="114">
        <v>160</v>
      </c>
      <c r="K27" s="106">
        <f t="shared" si="0"/>
        <v>9600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350</v>
      </c>
      <c r="I28" s="47" t="s">
        <v>3701</v>
      </c>
      <c r="J28" s="114">
        <v>58.33</v>
      </c>
      <c r="K28" s="106">
        <f t="shared" si="0"/>
        <v>20415.5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300</v>
      </c>
      <c r="I29" s="47" t="s">
        <v>3702</v>
      </c>
      <c r="J29" s="114">
        <v>58.33</v>
      </c>
      <c r="K29" s="106">
        <f t="shared" si="0"/>
        <v>17499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200</v>
      </c>
      <c r="I30" s="47" t="s">
        <v>3702</v>
      </c>
      <c r="J30" s="114">
        <v>56</v>
      </c>
      <c r="K30" s="106">
        <f t="shared" si="0"/>
        <v>11200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300</v>
      </c>
      <c r="I31" s="47" t="s">
        <v>3702</v>
      </c>
      <c r="J31" s="114">
        <v>56</v>
      </c>
      <c r="K31" s="106">
        <f t="shared" si="0"/>
        <v>16800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3">
        <v>10000</v>
      </c>
      <c r="I32" s="47" t="s">
        <v>3695</v>
      </c>
      <c r="J32" s="114">
        <v>24.33</v>
      </c>
      <c r="K32" s="106">
        <f t="shared" si="0"/>
        <v>243300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3">
        <v>10000</v>
      </c>
      <c r="I33" s="47" t="s">
        <v>3695</v>
      </c>
      <c r="J33" s="114">
        <v>28</v>
      </c>
      <c r="K33" s="106">
        <f t="shared" si="0"/>
        <v>280000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250</v>
      </c>
      <c r="I34" s="47" t="s">
        <v>3702</v>
      </c>
      <c r="J34" s="114">
        <v>58</v>
      </c>
      <c r="K34" s="106">
        <f t="shared" si="0"/>
        <v>14500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60</v>
      </c>
      <c r="I35" s="47" t="s">
        <v>3701</v>
      </c>
      <c r="J35" s="114">
        <v>104</v>
      </c>
      <c r="K35" s="106">
        <f t="shared" si="0"/>
        <v>6240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200</v>
      </c>
      <c r="I36" s="47" t="s">
        <v>3701</v>
      </c>
      <c r="J36" s="114">
        <v>74.33</v>
      </c>
      <c r="K36" s="106">
        <f t="shared" si="0"/>
        <v>14866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200</v>
      </c>
      <c r="I37" s="47" t="s">
        <v>3701</v>
      </c>
      <c r="J37" s="114">
        <v>55</v>
      </c>
      <c r="K37" s="106">
        <f t="shared" si="0"/>
        <v>11000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500</v>
      </c>
      <c r="I38" s="47" t="s">
        <v>3694</v>
      </c>
      <c r="J38" s="114">
        <v>9.33</v>
      </c>
      <c r="K38" s="106">
        <f t="shared" si="0"/>
        <v>4665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500</v>
      </c>
      <c r="I39" s="47" t="s">
        <v>3739</v>
      </c>
      <c r="J39" s="114">
        <v>36</v>
      </c>
      <c r="K39" s="106">
        <f t="shared" si="0"/>
        <v>18000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3739</v>
      </c>
      <c r="J40" s="114">
        <v>706.67</v>
      </c>
      <c r="K40" s="106">
        <f t="shared" si="0"/>
        <v>70667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3739</v>
      </c>
      <c r="J41" s="114">
        <v>426.67</v>
      </c>
      <c r="K41" s="106">
        <f t="shared" si="0"/>
        <v>42667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200</v>
      </c>
      <c r="I42" s="47" t="s">
        <v>3739</v>
      </c>
      <c r="J42" s="114">
        <v>691.67</v>
      </c>
      <c r="K42" s="106">
        <f t="shared" si="0"/>
        <v>138334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50</v>
      </c>
      <c r="I43" s="47" t="s">
        <v>3703</v>
      </c>
      <c r="J43" s="114">
        <v>20</v>
      </c>
      <c r="K43" s="106">
        <f t="shared" si="0"/>
        <v>1000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100</v>
      </c>
      <c r="I44" s="47" t="s">
        <v>3701</v>
      </c>
      <c r="J44" s="114">
        <v>81.67</v>
      </c>
      <c r="K44" s="106">
        <f t="shared" si="0"/>
        <v>8167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400</v>
      </c>
      <c r="I45" s="47" t="s">
        <v>3702</v>
      </c>
      <c r="J45" s="114">
        <v>35.67</v>
      </c>
      <c r="K45" s="106">
        <f t="shared" si="0"/>
        <v>14268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60</v>
      </c>
      <c r="I46" s="47" t="s">
        <v>3701</v>
      </c>
      <c r="J46" s="114">
        <v>225</v>
      </c>
      <c r="K46" s="106">
        <f t="shared" si="0"/>
        <v>13500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60</v>
      </c>
      <c r="I47" s="47" t="s">
        <v>3701</v>
      </c>
      <c r="J47" s="114">
        <v>30</v>
      </c>
      <c r="K47" s="106">
        <f t="shared" si="0"/>
        <v>1800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60</v>
      </c>
      <c r="I48" s="47" t="s">
        <v>3701</v>
      </c>
      <c r="J48" s="114">
        <v>85</v>
      </c>
      <c r="K48" s="106">
        <f t="shared" si="0"/>
        <v>5100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500</v>
      </c>
      <c r="I49" s="47" t="s">
        <v>3701</v>
      </c>
      <c r="J49" s="114">
        <v>31.67</v>
      </c>
      <c r="K49" s="106">
        <f t="shared" si="0"/>
        <v>15835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800</v>
      </c>
      <c r="I50" s="47" t="s">
        <v>3701</v>
      </c>
      <c r="J50" s="114">
        <v>11.67</v>
      </c>
      <c r="K50" s="106">
        <f t="shared" si="0"/>
        <v>9336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800</v>
      </c>
      <c r="I51" s="47" t="s">
        <v>3701</v>
      </c>
      <c r="J51" s="114">
        <v>13.67</v>
      </c>
      <c r="K51" s="106">
        <f t="shared" si="0"/>
        <v>10936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200</v>
      </c>
      <c r="I52" s="47" t="s">
        <v>3739</v>
      </c>
      <c r="J52" s="114">
        <v>43</v>
      </c>
      <c r="K52" s="106">
        <f t="shared" si="0"/>
        <v>8600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200</v>
      </c>
      <c r="I53" s="47" t="s">
        <v>3739</v>
      </c>
      <c r="J53" s="114">
        <v>31.33</v>
      </c>
      <c r="K53" s="106">
        <f t="shared" si="0"/>
        <v>6266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400</v>
      </c>
      <c r="I54" s="47" t="s">
        <v>3701</v>
      </c>
      <c r="J54" s="114">
        <v>38</v>
      </c>
      <c r="K54" s="106">
        <f t="shared" si="0"/>
        <v>15200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800</v>
      </c>
      <c r="I55" s="47" t="s">
        <v>3701</v>
      </c>
      <c r="J55" s="114">
        <v>20.329999999999998</v>
      </c>
      <c r="K55" s="106">
        <f t="shared" si="0"/>
        <v>16264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400</v>
      </c>
      <c r="I56" s="47" t="s">
        <v>3701</v>
      </c>
      <c r="J56" s="114">
        <v>47.67</v>
      </c>
      <c r="K56" s="106">
        <f t="shared" si="0"/>
        <v>19068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200</v>
      </c>
      <c r="I57" s="47" t="s">
        <v>3702</v>
      </c>
      <c r="J57" s="114">
        <v>58.33</v>
      </c>
      <c r="K57" s="106">
        <f t="shared" si="0"/>
        <v>11666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150</v>
      </c>
      <c r="I58" s="47" t="s">
        <v>3701</v>
      </c>
      <c r="J58" s="114">
        <v>26.5</v>
      </c>
      <c r="K58" s="106">
        <f t="shared" si="0"/>
        <v>3975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200</v>
      </c>
      <c r="I59" s="47" t="s">
        <v>3739</v>
      </c>
      <c r="J59" s="114">
        <v>76</v>
      </c>
      <c r="K59" s="106">
        <f t="shared" si="0"/>
        <v>15200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40</v>
      </c>
      <c r="I60" s="47" t="s">
        <v>3701</v>
      </c>
      <c r="J60" s="114">
        <v>330</v>
      </c>
      <c r="K60" s="106">
        <f t="shared" si="0"/>
        <v>13200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3702</v>
      </c>
      <c r="J61" s="114">
        <v>36</v>
      </c>
      <c r="K61" s="106">
        <f t="shared" si="0"/>
        <v>10800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100</v>
      </c>
      <c r="I62" s="47" t="s">
        <v>3701</v>
      </c>
      <c r="J62" s="114">
        <v>86.67</v>
      </c>
      <c r="K62" s="106">
        <f t="shared" si="0"/>
        <v>8667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100</v>
      </c>
      <c r="I63" s="47" t="s">
        <v>3701</v>
      </c>
      <c r="J63" s="114">
        <v>70</v>
      </c>
      <c r="K63" s="106">
        <f t="shared" si="0"/>
        <v>7000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200</v>
      </c>
      <c r="I64" s="47" t="s">
        <v>3701</v>
      </c>
      <c r="J64" s="114">
        <v>128</v>
      </c>
      <c r="K64" s="106">
        <f t="shared" si="0"/>
        <v>25600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14">
        <v>95</v>
      </c>
      <c r="K65" s="106">
        <f t="shared" si="0"/>
        <v>9500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14">
        <v>226.67</v>
      </c>
      <c r="K66" s="106">
        <f t="shared" si="0"/>
        <v>22667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14">
        <v>35</v>
      </c>
      <c r="K67" s="106">
        <f t="shared" si="0"/>
        <v>3500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50</v>
      </c>
      <c r="I68" s="47" t="s">
        <v>3739</v>
      </c>
      <c r="J68" s="114">
        <v>108.33</v>
      </c>
      <c r="K68" s="106">
        <f t="shared" si="0"/>
        <v>5416.5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100</v>
      </c>
      <c r="I69" s="47" t="s">
        <v>3701</v>
      </c>
      <c r="J69" s="114">
        <v>76.67</v>
      </c>
      <c r="K69" s="106">
        <f t="shared" si="0"/>
        <v>7667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100</v>
      </c>
      <c r="I70" s="47" t="s">
        <v>3701</v>
      </c>
      <c r="J70" s="114">
        <v>100</v>
      </c>
      <c r="K70" s="106">
        <f t="shared" si="0"/>
        <v>10000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100</v>
      </c>
      <c r="I71" s="47" t="s">
        <v>3701</v>
      </c>
      <c r="J71" s="114">
        <v>70</v>
      </c>
      <c r="K71" s="106">
        <f t="shared" si="0"/>
        <v>7000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150</v>
      </c>
      <c r="I72" s="47" t="s">
        <v>3701</v>
      </c>
      <c r="J72" s="114">
        <v>600</v>
      </c>
      <c r="K72" s="106">
        <f t="shared" si="0"/>
        <v>90000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150</v>
      </c>
      <c r="I73" s="47" t="s">
        <v>3701</v>
      </c>
      <c r="J73" s="114">
        <v>566.66999999999996</v>
      </c>
      <c r="K73" s="106">
        <f t="shared" si="0"/>
        <v>85000.5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150</v>
      </c>
      <c r="I74" s="47" t="s">
        <v>3701</v>
      </c>
      <c r="J74" s="114">
        <v>78.33</v>
      </c>
      <c r="K74" s="106">
        <f t="shared" si="0"/>
        <v>11749.5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15</v>
      </c>
      <c r="I75" s="47" t="s">
        <v>3701</v>
      </c>
      <c r="J75" s="114">
        <v>45</v>
      </c>
      <c r="K75" s="106">
        <f t="shared" si="0"/>
        <v>675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15</v>
      </c>
      <c r="I76" s="47" t="s">
        <v>3701</v>
      </c>
      <c r="J76" s="114">
        <v>38.33</v>
      </c>
      <c r="K76" s="106">
        <f t="shared" si="0"/>
        <v>574.95000000000005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15</v>
      </c>
      <c r="I77" s="47" t="s">
        <v>3701</v>
      </c>
      <c r="J77" s="114">
        <v>41.67</v>
      </c>
      <c r="K77" s="106">
        <f t="shared" si="0"/>
        <v>625.04999999999995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15</v>
      </c>
      <c r="I78" s="47" t="s">
        <v>3701</v>
      </c>
      <c r="J78" s="114">
        <v>35</v>
      </c>
      <c r="K78" s="106">
        <f t="shared" si="0"/>
        <v>525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15</v>
      </c>
      <c r="I79" s="47" t="s">
        <v>3701</v>
      </c>
      <c r="J79" s="114">
        <v>51.67</v>
      </c>
      <c r="K79" s="106">
        <f t="shared" ref="K79:K113" si="1">IFERROR(IF(H79*J79&lt;&gt;0,ROUND(ROUND(H79,4)*ROUND(J79,4),2),""),"")</f>
        <v>775.05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15</v>
      </c>
      <c r="I80" s="47" t="s">
        <v>3701</v>
      </c>
      <c r="J80" s="114">
        <v>50</v>
      </c>
      <c r="K80" s="106">
        <f t="shared" si="1"/>
        <v>750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15</v>
      </c>
      <c r="I81" s="47" t="s">
        <v>3701</v>
      </c>
      <c r="J81" s="114">
        <v>41.67</v>
      </c>
      <c r="K81" s="106">
        <f t="shared" si="1"/>
        <v>625.04999999999995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15</v>
      </c>
      <c r="I82" s="47" t="s">
        <v>3701</v>
      </c>
      <c r="J82" s="114">
        <v>41.67</v>
      </c>
      <c r="K82" s="106">
        <f t="shared" si="1"/>
        <v>625.04999999999995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15</v>
      </c>
      <c r="I83" s="47" t="s">
        <v>3701</v>
      </c>
      <c r="J83" s="114">
        <v>35</v>
      </c>
      <c r="K83" s="106">
        <f t="shared" si="1"/>
        <v>525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15</v>
      </c>
      <c r="I84" s="47" t="s">
        <v>3701</v>
      </c>
      <c r="J84" s="114">
        <v>35</v>
      </c>
      <c r="K84" s="106">
        <f t="shared" si="1"/>
        <v>525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15</v>
      </c>
      <c r="I85" s="47" t="s">
        <v>3701</v>
      </c>
      <c r="J85" s="114">
        <v>43.33</v>
      </c>
      <c r="K85" s="106">
        <f t="shared" si="1"/>
        <v>649.95000000000005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15</v>
      </c>
      <c r="I86" s="47" t="s">
        <v>3701</v>
      </c>
      <c r="J86" s="114">
        <v>43.33</v>
      </c>
      <c r="K86" s="106">
        <f t="shared" si="1"/>
        <v>649.95000000000005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15</v>
      </c>
      <c r="I87" s="47" t="s">
        <v>3701</v>
      </c>
      <c r="J87" s="114">
        <v>36.67</v>
      </c>
      <c r="K87" s="106">
        <f t="shared" si="1"/>
        <v>550.04999999999995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15</v>
      </c>
      <c r="I88" s="47" t="s">
        <v>3701</v>
      </c>
      <c r="J88" s="114">
        <v>35</v>
      </c>
      <c r="K88" s="106">
        <f t="shared" si="1"/>
        <v>525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15</v>
      </c>
      <c r="I89" s="47" t="s">
        <v>3701</v>
      </c>
      <c r="J89" s="114">
        <v>38.33</v>
      </c>
      <c r="K89" s="106">
        <f t="shared" si="1"/>
        <v>574.95000000000005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15</v>
      </c>
      <c r="I90" s="47" t="s">
        <v>3701</v>
      </c>
      <c r="J90" s="114">
        <v>40</v>
      </c>
      <c r="K90" s="106">
        <f t="shared" si="1"/>
        <v>600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15</v>
      </c>
      <c r="I91" s="47" t="s">
        <v>3701</v>
      </c>
      <c r="J91" s="114">
        <v>40</v>
      </c>
      <c r="K91" s="106">
        <f t="shared" si="1"/>
        <v>600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6.5" thickTop="1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15</v>
      </c>
      <c r="I92" s="47" t="s">
        <v>3701</v>
      </c>
      <c r="J92" s="114">
        <v>41.67</v>
      </c>
      <c r="K92" s="106">
        <f t="shared" si="1"/>
        <v>625.04999999999995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6.5" thickTop="1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15</v>
      </c>
      <c r="I93" s="47" t="s">
        <v>3701</v>
      </c>
      <c r="J93" s="114">
        <v>45</v>
      </c>
      <c r="K93" s="106">
        <f t="shared" si="1"/>
        <v>675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6.5" thickTop="1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15</v>
      </c>
      <c r="I94" s="47" t="s">
        <v>3701</v>
      </c>
      <c r="J94" s="114">
        <v>41.67</v>
      </c>
      <c r="K94" s="106">
        <f t="shared" si="1"/>
        <v>625.04999999999995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6.5" thickTop="1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15</v>
      </c>
      <c r="I95" s="47" t="s">
        <v>3701</v>
      </c>
      <c r="J95" s="114">
        <v>35</v>
      </c>
      <c r="K95" s="106">
        <f t="shared" si="1"/>
        <v>525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15</v>
      </c>
      <c r="I96" s="47" t="s">
        <v>3701</v>
      </c>
      <c r="J96" s="114">
        <v>41.67</v>
      </c>
      <c r="K96" s="106">
        <f t="shared" si="1"/>
        <v>625.04999999999995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15</v>
      </c>
      <c r="I97" s="47" t="s">
        <v>3701</v>
      </c>
      <c r="J97" s="114">
        <v>35</v>
      </c>
      <c r="K97" s="106">
        <f t="shared" si="1"/>
        <v>525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15</v>
      </c>
      <c r="I98" s="47" t="s">
        <v>3701</v>
      </c>
      <c r="J98" s="114">
        <v>35</v>
      </c>
      <c r="K98" s="106">
        <f t="shared" si="1"/>
        <v>525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15</v>
      </c>
      <c r="I99" s="47" t="s">
        <v>3701</v>
      </c>
      <c r="J99" s="114">
        <v>35</v>
      </c>
      <c r="K99" s="106">
        <f t="shared" si="1"/>
        <v>525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15</v>
      </c>
      <c r="I100" s="47" t="s">
        <v>3701</v>
      </c>
      <c r="J100" s="114">
        <v>35</v>
      </c>
      <c r="K100" s="106">
        <f t="shared" si="1"/>
        <v>525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15</v>
      </c>
      <c r="I101" s="47" t="s">
        <v>3701</v>
      </c>
      <c r="J101" s="114">
        <v>75</v>
      </c>
      <c r="K101" s="106">
        <f t="shared" si="1"/>
        <v>1125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15</v>
      </c>
      <c r="I102" s="47" t="s">
        <v>3701</v>
      </c>
      <c r="J102" s="114">
        <v>35</v>
      </c>
      <c r="K102" s="106">
        <f t="shared" si="1"/>
        <v>525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6.5" thickTop="1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15</v>
      </c>
      <c r="I103" s="47" t="s">
        <v>3701</v>
      </c>
      <c r="J103" s="114">
        <v>35</v>
      </c>
      <c r="K103" s="106">
        <f t="shared" si="1"/>
        <v>525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16.5" thickTop="1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15</v>
      </c>
      <c r="I104" s="47" t="s">
        <v>3701</v>
      </c>
      <c r="J104" s="114">
        <v>36.67</v>
      </c>
      <c r="K104" s="106">
        <f t="shared" si="1"/>
        <v>550.04999999999995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6.5" thickTop="1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15</v>
      </c>
      <c r="I105" s="47" t="s">
        <v>3701</v>
      </c>
      <c r="J105" s="114">
        <v>60</v>
      </c>
      <c r="K105" s="106">
        <f t="shared" si="1"/>
        <v>900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15</v>
      </c>
      <c r="I106" s="47" t="s">
        <v>3701</v>
      </c>
      <c r="J106" s="114">
        <v>35</v>
      </c>
      <c r="K106" s="106">
        <f t="shared" si="1"/>
        <v>525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6.5" thickTop="1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15</v>
      </c>
      <c r="I107" s="47" t="s">
        <v>3701</v>
      </c>
      <c r="J107" s="114">
        <v>66</v>
      </c>
      <c r="K107" s="106">
        <f t="shared" si="1"/>
        <v>990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6.5" thickTop="1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15</v>
      </c>
      <c r="I108" s="47" t="s">
        <v>3701</v>
      </c>
      <c r="J108" s="114">
        <v>35</v>
      </c>
      <c r="K108" s="106">
        <f t="shared" si="1"/>
        <v>525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6.5" thickTop="1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15</v>
      </c>
      <c r="I109" s="47" t="s">
        <v>3701</v>
      </c>
      <c r="J109" s="114">
        <v>40</v>
      </c>
      <c r="K109" s="106">
        <f t="shared" si="1"/>
        <v>600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ht="16.5" thickTop="1" thickBot="1" x14ac:dyDescent="0.3">
      <c r="A110" s="47"/>
      <c r="B110" s="117">
        <f>IF(AND(G110&lt;&gt;"",H110&gt;0,I110&lt;&gt;"",J110&lt;&gt;0,K110&lt;&gt;0),COUNT($B$11:B109)+1,"")</f>
        <v>99</v>
      </c>
      <c r="C110" s="34">
        <v>99</v>
      </c>
      <c r="D110" s="91"/>
      <c r="E110" s="47"/>
      <c r="F110" s="68"/>
      <c r="G110" s="120" t="s">
        <v>4127</v>
      </c>
      <c r="H110" s="122">
        <v>15</v>
      </c>
      <c r="I110" s="47" t="s">
        <v>3701</v>
      </c>
      <c r="J110" s="114">
        <v>35</v>
      </c>
      <c r="K110" s="106">
        <f t="shared" si="1"/>
        <v>525</v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ht="16.5" thickTop="1" thickBot="1" x14ac:dyDescent="0.3">
      <c r="A111" s="47"/>
      <c r="B111" s="117">
        <f>IF(AND(G111&lt;&gt;"",H111&gt;0,I111&lt;&gt;"",J111&lt;&gt;0,K111&lt;&gt;0),COUNT($B$11:B110)+1,"")</f>
        <v>100</v>
      </c>
      <c r="C111" s="34">
        <v>100</v>
      </c>
      <c r="D111" s="91"/>
      <c r="E111" s="47"/>
      <c r="F111" s="68"/>
      <c r="G111" s="120" t="s">
        <v>4128</v>
      </c>
      <c r="H111" s="122">
        <v>15</v>
      </c>
      <c r="I111" s="47" t="s">
        <v>3701</v>
      </c>
      <c r="J111" s="114">
        <v>48.33</v>
      </c>
      <c r="K111" s="106">
        <f t="shared" si="1"/>
        <v>724.95</v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ht="16.5" thickTop="1" thickBot="1" x14ac:dyDescent="0.3">
      <c r="A112" s="47"/>
      <c r="B112" s="117">
        <f>IF(AND(G112&lt;&gt;"",H112&gt;0,I112&lt;&gt;"",J112&lt;&gt;0,K112&lt;&gt;0),COUNT($B$11:B111)+1,"")</f>
        <v>101</v>
      </c>
      <c r="C112" s="34">
        <v>101</v>
      </c>
      <c r="D112" s="91"/>
      <c r="E112" s="47"/>
      <c r="F112" s="68"/>
      <c r="G112" s="120" t="s">
        <v>4129</v>
      </c>
      <c r="H112" s="122">
        <v>15</v>
      </c>
      <c r="I112" s="47" t="s">
        <v>3701</v>
      </c>
      <c r="J112" s="114">
        <v>48.33</v>
      </c>
      <c r="K112" s="106">
        <f t="shared" si="1"/>
        <v>724.95</v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ht="16.5" thickTop="1" thickBot="1" x14ac:dyDescent="0.3">
      <c r="A113" s="47"/>
      <c r="B113" s="117">
        <f>IF(AND(G113&lt;&gt;"",H113&gt;0,I113&lt;&gt;"",J113&lt;&gt;0,K113&lt;&gt;0),COUNT($B$11:B112)+1,"")</f>
        <v>102</v>
      </c>
      <c r="C113" s="34">
        <v>102</v>
      </c>
      <c r="D113" s="91"/>
      <c r="E113" s="47"/>
      <c r="F113" s="68"/>
      <c r="G113" s="120" t="s">
        <v>4130</v>
      </c>
      <c r="H113" s="122">
        <v>15</v>
      </c>
      <c r="I113" s="47" t="s">
        <v>3701</v>
      </c>
      <c r="J113" s="114">
        <v>35</v>
      </c>
      <c r="K113" s="106">
        <f t="shared" si="1"/>
        <v>525</v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ht="16.5" thickTop="1" thickBot="1" x14ac:dyDescent="0.3">
      <c r="B114" s="117">
        <f>IF(AND(G114&lt;&gt;"",H114&gt;0,I114&lt;&gt;"",J114&lt;&gt;0,K114&lt;&gt;0),COUNT($B$11:B113)+1,"")</f>
        <v>103</v>
      </c>
      <c r="C114" s="34">
        <v>103</v>
      </c>
      <c r="D114" s="91"/>
      <c r="E114" s="47"/>
      <c r="F114" s="68"/>
      <c r="G114" s="120" t="s">
        <v>4129</v>
      </c>
      <c r="H114" s="122">
        <v>15</v>
      </c>
      <c r="I114" s="47" t="s">
        <v>3701</v>
      </c>
      <c r="J114" s="114">
        <v>35</v>
      </c>
      <c r="K114" s="106">
        <f t="shared" ref="K114:K115" si="2">IFERROR(IF(H114*J114&lt;&gt;0,ROUND(ROUND(H114,4)*ROUND(J114,4),2),""),"")</f>
        <v>525</v>
      </c>
      <c r="L114" s="98"/>
    </row>
    <row r="115" spans="1:18" ht="16.5" thickTop="1" thickBot="1" x14ac:dyDescent="0.3">
      <c r="B115" s="117">
        <f>IF(AND(G115&lt;&gt;"",H115&gt;0,I115&lt;&gt;"",J115&lt;&gt;0,K115&lt;&gt;0),COUNT($B$11:B114)+1,"")</f>
        <v>104</v>
      </c>
      <c r="C115" s="34">
        <v>104</v>
      </c>
      <c r="D115" s="91"/>
      <c r="E115" s="47"/>
      <c r="F115" s="68"/>
      <c r="G115" s="120" t="s">
        <v>4131</v>
      </c>
      <c r="H115" s="122">
        <v>15</v>
      </c>
      <c r="I115" s="47" t="s">
        <v>3739</v>
      </c>
      <c r="J115" s="114">
        <v>721.67</v>
      </c>
      <c r="K115" s="106">
        <f t="shared" si="2"/>
        <v>10825.05</v>
      </c>
      <c r="L115" s="98"/>
    </row>
    <row r="116" spans="1:18" ht="15.75" thickTop="1" x14ac:dyDescent="0.25"/>
  </sheetData>
  <sheetProtection password="DEF7" sheet="1" objects="1" scenarios="1"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0"/>
  <sheetViews>
    <sheetView tabSelected="1" workbookViewId="0">
      <selection activeCell="H4" sqref="H4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38" t="s">
        <v>3679</v>
      </c>
      <c r="B1" s="139"/>
      <c r="C1" s="139"/>
      <c r="D1" s="139"/>
      <c r="E1" s="139"/>
      <c r="F1" s="139"/>
      <c r="G1" s="139"/>
      <c r="H1" s="140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70" t="str">
        <f>IF(Identificação!B2=0,"",Identificação!B2)</f>
        <v>Pregão Lei 14.133/21 Presencial</v>
      </c>
      <c r="D2" s="170"/>
      <c r="E2" s="28" t="s">
        <v>151</v>
      </c>
      <c r="F2" s="29">
        <f>IF(Identificação!E2=0,"",Identificação!E2)</f>
        <v>8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7" t="s">
        <v>153</v>
      </c>
      <c r="B3" s="148"/>
      <c r="C3" s="149" t="str">
        <f>IF(Identificação!B3=0,"",Identificação!B3)</f>
        <v>REGISTRO DE PREÇOS DE FLORES, INSUMOS, MATERIAIS DE PAISAGISMO E JARDINAGEM , FLORES DE CORTE, GRAMAS E DEMAIS MATERIAIS</v>
      </c>
      <c r="D3" s="149"/>
      <c r="E3" s="149"/>
      <c r="F3" s="149"/>
      <c r="G3" s="149"/>
      <c r="H3" s="150"/>
      <c r="I3" s="103"/>
      <c r="J3" s="103"/>
    </row>
    <row r="4" spans="1:12" s="27" customFormat="1" ht="15.75" thickBot="1" x14ac:dyDescent="0.3">
      <c r="A4" s="18" t="s">
        <v>3791</v>
      </c>
      <c r="B4" s="26"/>
      <c r="C4" s="134" t="s">
        <v>4132</v>
      </c>
      <c r="D4" s="134"/>
      <c r="E4" s="134"/>
      <c r="F4" s="134"/>
      <c r="G4" s="22" t="s">
        <v>3753</v>
      </c>
      <c r="H4" s="79" t="s">
        <v>4133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71" t="str">
        <f>IF(Identificação!B5=0,"",Identificação!B5)</f>
        <v>Compras</v>
      </c>
      <c r="D5" s="172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8">
        <f>SUMIFS(H12:H39953,B12:B39953,"&gt;0",H12:H39953,"&lt;&gt;0")</f>
        <v>797138</v>
      </c>
      <c r="D6" s="169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8" t="s">
        <v>3754</v>
      </c>
      <c r="B10" s="158" t="s">
        <v>3755</v>
      </c>
      <c r="C10" s="158" t="s">
        <v>3677</v>
      </c>
      <c r="D10" s="160" t="s">
        <v>3756</v>
      </c>
      <c r="E10" s="166" t="s">
        <v>171</v>
      </c>
      <c r="F10" s="167"/>
      <c r="G10" s="167"/>
      <c r="H10" s="167"/>
      <c r="I10" s="167"/>
      <c r="J10" s="167"/>
      <c r="K10" s="167"/>
    </row>
    <row r="11" spans="1:12" customFormat="1" ht="45" x14ac:dyDescent="0.25">
      <c r="A11" s="159"/>
      <c r="B11" s="159"/>
      <c r="C11" s="159"/>
      <c r="D11" s="16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Petúnia (caixas com 15 mudas)</v>
      </c>
      <c r="E12" s="116">
        <f>IF('Orçamento-base'!H12&gt;0,'Orçamento-base'!H12,"")</f>
        <v>500</v>
      </c>
      <c r="F12" s="54" t="str">
        <f>IF('Orçamento-base'!I12&gt;0,'Orçamento-base'!I12,"")</f>
        <v>cx</v>
      </c>
      <c r="G12" s="114">
        <v>19</v>
      </c>
      <c r="H12" s="54">
        <f>IFERROR(IF(E12*G12&lt;&gt;0,ROUND(ROUND(E12,4)*ROUND(G12,4),2),""),"")</f>
        <v>9500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Pervinca (caixas com 15 mudas)</v>
      </c>
      <c r="E13" s="116">
        <f>IF('Orçamento-base'!H13&gt;0,'Orçamento-base'!H13,"")</f>
        <v>300</v>
      </c>
      <c r="F13" s="54" t="str">
        <f>IF('Orçamento-base'!I13&gt;0,'Orçamento-base'!I13,"")</f>
        <v>cx</v>
      </c>
      <c r="G13" s="114">
        <v>19</v>
      </c>
      <c r="H13" s="54">
        <f>IFERROR(IF(E13*G13&lt;&gt;0,ROUND(ROUND(E13,4)*ROUND(G13,4),2),""),"")</f>
        <v>5700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Boca de leão (caixa com 15 mudas)</v>
      </c>
      <c r="E14" s="124">
        <f>IF('Orçamento-base'!H14&gt;0,'Orçamento-base'!H14,"")</f>
        <v>300</v>
      </c>
      <c r="F14" s="106" t="str">
        <f>IF('Orçamento-base'!I14&gt;0,'Orçamento-base'!I14,"")</f>
        <v>cx</v>
      </c>
      <c r="G14" s="114">
        <v>25</v>
      </c>
      <c r="H14" s="106">
        <f t="shared" ref="H14:H77" si="0">IFERROR(IF(E14*G14&lt;&gt;0,ROUND(ROUND(E14,4)*ROUND(G14,4),2),""),"")</f>
        <v>7500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Tagetão graúdo (caixas com 15 mudas)</v>
      </c>
      <c r="E15" s="124">
        <f>IF('Orçamento-base'!H15&gt;0,'Orçamento-base'!H15,"")</f>
        <v>500</v>
      </c>
      <c r="F15" s="106" t="str">
        <f>IF('Orçamento-base'!I15&gt;0,'Orçamento-base'!I15,"")</f>
        <v>cx</v>
      </c>
      <c r="G15" s="114">
        <v>25</v>
      </c>
      <c r="H15" s="106">
        <f t="shared" si="0"/>
        <v>12500</v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Lavanda (caixa com 15 mudas)</v>
      </c>
      <c r="E16" s="124">
        <f>IF('Orçamento-base'!H16&gt;0,'Orçamento-base'!H16,"")</f>
        <v>500</v>
      </c>
      <c r="F16" s="106" t="str">
        <f>IF('Orçamento-base'!I16&gt;0,'Orçamento-base'!I16,"")</f>
        <v>cx</v>
      </c>
      <c r="G16" s="114">
        <v>23</v>
      </c>
      <c r="H16" s="106">
        <f t="shared" si="0"/>
        <v>11500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Alegria de jardim (caixa com 15 mudas)</v>
      </c>
      <c r="E17" s="124">
        <f>IF('Orçamento-base'!H17&gt;0,'Orçamento-base'!H17,"")</f>
        <v>500</v>
      </c>
      <c r="F17" s="106" t="str">
        <f>IF('Orçamento-base'!I17&gt;0,'Orçamento-base'!I17,"")</f>
        <v>cx</v>
      </c>
      <c r="G17" s="114">
        <v>22</v>
      </c>
      <c r="H17" s="106">
        <f t="shared" si="0"/>
        <v>11000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Sunpatiens (mudas individuais) Rosa e Vermelho –VP14</v>
      </c>
      <c r="E18" s="124">
        <f>IF('Orçamento-base'!H18&gt;0,'Orçamento-base'!H18,"")</f>
        <v>300</v>
      </c>
      <c r="F18" s="106" t="str">
        <f>IF('Orçamento-base'!I18&gt;0,'Orçamento-base'!I18,"")</f>
        <v>un</v>
      </c>
      <c r="G18" s="114">
        <v>14</v>
      </c>
      <c r="H18" s="106">
        <f t="shared" si="0"/>
        <v>4200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Sunpatiens (mudas individuais) Rosa e Vermelho VP22</v>
      </c>
      <c r="E19" s="124">
        <f>IF('Orçamento-base'!H19&gt;0,'Orçamento-base'!H19,"")</f>
        <v>300</v>
      </c>
      <c r="F19" s="106" t="str">
        <f>IF('Orçamento-base'!I19&gt;0,'Orçamento-base'!I19,"")</f>
        <v>un</v>
      </c>
      <c r="G19" s="114">
        <v>13.5</v>
      </c>
      <c r="H19" s="106">
        <f t="shared" si="0"/>
        <v>4050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Setecresia (caixa com 15 mudas)</v>
      </c>
      <c r="E20" s="124">
        <f>IF('Orçamento-base'!H20&gt;0,'Orçamento-base'!H20,"")</f>
        <v>200</v>
      </c>
      <c r="F20" s="106" t="str">
        <f>IF('Orçamento-base'!I20&gt;0,'Orçamento-base'!I20,"")</f>
        <v>cx</v>
      </c>
      <c r="G20" s="114">
        <v>22</v>
      </c>
      <c r="H20" s="106">
        <f t="shared" si="0"/>
        <v>4400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Iresine (caixas com 15 mudas) Verde e Vermelha</v>
      </c>
      <c r="E21" s="124">
        <f>IF('Orçamento-base'!H21&gt;0,'Orçamento-base'!H21,"")</f>
        <v>500</v>
      </c>
      <c r="F21" s="106" t="str">
        <f>IF('Orçamento-base'!I21&gt;0,'Orçamento-base'!I21,"")</f>
        <v>cx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Gerânios Pendentes (cores variadas conforme demanda)</v>
      </c>
      <c r="E22" s="124">
        <f>IF('Orçamento-base'!H22&gt;0,'Orçamento-base'!H22,"")</f>
        <v>500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Estrelícia BL 08</v>
      </c>
      <c r="E23" s="124">
        <f>IF('Orçamento-base'!H23&gt;0,'Orçamento-base'!H23,"")</f>
        <v>100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Hortênsia</v>
      </c>
      <c r="E24" s="124">
        <f>IF('Orçamento-base'!H24&gt;0,'Orçamento-base'!H24,"")</f>
        <v>150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Lírios dobrado (laranja) BL 2.8</v>
      </c>
      <c r="E25" s="124">
        <f>IF('Orçamento-base'!H25&gt;0,'Orçamento-base'!H25,"")</f>
        <v>500</v>
      </c>
      <c r="F25" s="106" t="str">
        <f>IF('Orçamento-base'!I25&gt;0,'Orçamento-base'!I25,"")</f>
        <v>un</v>
      </c>
      <c r="G25" s="114">
        <v>35</v>
      </c>
      <c r="H25" s="106">
        <f t="shared" si="0"/>
        <v>17500</v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Palmeira Real (1,5m)</v>
      </c>
      <c r="E26" s="124">
        <f>IF('Orçamento-base'!H26&gt;0,'Orçamento-base'!H26,"")</f>
        <v>100</v>
      </c>
      <c r="F26" s="106" t="str">
        <f>IF('Orçamento-base'!I26&gt;0,'Orçamento-base'!I26,"")</f>
        <v>un</v>
      </c>
      <c r="G26" s="114">
        <v>119</v>
      </c>
      <c r="H26" s="106">
        <f t="shared" si="0"/>
        <v>11900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Acer Palmatum Vermelho</v>
      </c>
      <c r="E27" s="124">
        <f>IF('Orçamento-base'!H27&gt;0,'Orçamento-base'!H27,"")</f>
        <v>60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Dipladenia</v>
      </c>
      <c r="E28" s="124">
        <f>IF('Orçamento-base'!H28&gt;0,'Orçamento-base'!H28,"")</f>
        <v>350</v>
      </c>
      <c r="F28" s="106" t="str">
        <f>IF('Orçamento-base'!I28&gt;0,'Orçamento-base'!I28,"")</f>
        <v>un</v>
      </c>
      <c r="G28" s="114">
        <v>58.33</v>
      </c>
      <c r="H28" s="106">
        <f t="shared" si="0"/>
        <v>20415.5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Alternanthera Dentata  (caixas com 15 mudas)</v>
      </c>
      <c r="E29" s="124">
        <f>IF('Orçamento-base'!H29&gt;0,'Orçamento-base'!H29,"")</f>
        <v>300</v>
      </c>
      <c r="F29" s="106" t="str">
        <f>IF('Orçamento-base'!I29&gt;0,'Orçamento-base'!I29,"")</f>
        <v>cx</v>
      </c>
      <c r="G29" s="114">
        <v>33</v>
      </c>
      <c r="H29" s="106">
        <f t="shared" si="0"/>
        <v>9900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Lantana Camara (caixas com 15 mudas)</v>
      </c>
      <c r="E30" s="124">
        <f>IF('Orçamento-base'!H30&gt;0,'Orçamento-base'!H30,"")</f>
        <v>200</v>
      </c>
      <c r="F30" s="106" t="str">
        <f>IF('Orçamento-base'!I30&gt;0,'Orçamento-base'!I30,"")</f>
        <v>cx</v>
      </c>
      <c r="G30" s="114">
        <v>33</v>
      </c>
      <c r="H30" s="106">
        <f t="shared" si="0"/>
        <v>6600</v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Lantana Graúda (caixas com 15 mudas)</v>
      </c>
      <c r="E31" s="124">
        <f>IF('Orçamento-base'!H31&gt;0,'Orçamento-base'!H31,"")</f>
        <v>300</v>
      </c>
      <c r="F31" s="106" t="str">
        <f>IF('Orçamento-base'!I31&gt;0,'Orçamento-base'!I31,"")</f>
        <v>cx</v>
      </c>
      <c r="G31" s="114">
        <v>35</v>
      </c>
      <c r="H31" s="106">
        <f t="shared" si="0"/>
        <v>10500</v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Grama em leiva (m²) (Sempre verde ou São Carlos)</v>
      </c>
      <c r="E32" s="124">
        <f>IF('Orçamento-base'!H32&gt;0,'Orçamento-base'!H32,"")</f>
        <v>10000</v>
      </c>
      <c r="F32" s="106" t="str">
        <f>IF('Orçamento-base'!I32&gt;0,'Orçamento-base'!I32,"")</f>
        <v>m2</v>
      </c>
      <c r="G32" s="114">
        <v>17</v>
      </c>
      <c r="H32" s="106">
        <f t="shared" si="0"/>
        <v>170000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Grama em leiva (m²) (Esmeralda)</v>
      </c>
      <c r="E33" s="124">
        <f>IF('Orçamento-base'!H33&gt;0,'Orçamento-base'!H33,"")</f>
        <v>10000</v>
      </c>
      <c r="F33" s="106" t="str">
        <f>IF('Orçamento-base'!I33&gt;0,'Orçamento-base'!I33,"")</f>
        <v>m2</v>
      </c>
      <c r="G33" s="114">
        <v>14</v>
      </c>
      <c r="H33" s="106">
        <f t="shared" si="0"/>
        <v>140000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Ixora (caixas com 15 mudas e cores variadas conforme demanda)</v>
      </c>
      <c r="E34" s="124">
        <f>IF('Orçamento-base'!H34&gt;0,'Orçamento-base'!H34,"")</f>
        <v>250</v>
      </c>
      <c r="F34" s="106" t="str">
        <f>IF('Orçamento-base'!I34&gt;0,'Orçamento-base'!I34,"")</f>
        <v>cx</v>
      </c>
      <c r="G34" s="114">
        <v>39</v>
      </c>
      <c r="H34" s="106">
        <f t="shared" si="0"/>
        <v>9750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Ráfia (2 hastes)</v>
      </c>
      <c r="E35" s="124">
        <f>IF('Orçamento-base'!H35&gt;0,'Orçamento-base'!H35,"")</f>
        <v>60</v>
      </c>
      <c r="F35" s="106" t="str">
        <f>IF('Orçamento-base'!I35&gt;0,'Orçamento-base'!I35,"")</f>
        <v>un</v>
      </c>
      <c r="G35" s="114">
        <v>100</v>
      </c>
      <c r="H35" s="106">
        <f t="shared" si="0"/>
        <v>6000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Buxos Grandes (11L)</v>
      </c>
      <c r="E36" s="124">
        <f>IF('Orçamento-base'!H36&gt;0,'Orçamento-base'!H36,"")</f>
        <v>200</v>
      </c>
      <c r="F36" s="106" t="str">
        <f>IF('Orçamento-base'!I36&gt;0,'Orçamento-base'!I36,"")</f>
        <v>un</v>
      </c>
      <c r="G36" s="114">
        <v>55</v>
      </c>
      <c r="H36" s="106">
        <f t="shared" si="0"/>
        <v>11000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Buxos Médios (7L)</v>
      </c>
      <c r="E37" s="124">
        <f>IF('Orçamento-base'!H37&gt;0,'Orçamento-base'!H37,"")</f>
        <v>200</v>
      </c>
      <c r="F37" s="106" t="str">
        <f>IF('Orçamento-base'!I37&gt;0,'Orçamento-base'!I37,"")</f>
        <v>un</v>
      </c>
      <c r="G37" s="114">
        <v>49</v>
      </c>
      <c r="H37" s="106">
        <f t="shared" si="0"/>
        <v>9800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Limitador de jardim, com no mínimo 2,5mm de espessura</v>
      </c>
      <c r="E38" s="124">
        <f>IF('Orçamento-base'!H38&gt;0,'Orçamento-base'!H38,"")</f>
        <v>500</v>
      </c>
      <c r="F38" s="106" t="str">
        <f>IF('Orçamento-base'!I38&gt;0,'Orçamento-base'!I38,"")</f>
        <v>m</v>
      </c>
      <c r="G38" s="114">
        <v>5</v>
      </c>
      <c r="H38" s="106">
        <f t="shared" si="0"/>
        <v>2500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Adubo Orgânico (sacos de 25kg)</v>
      </c>
      <c r="E39" s="124">
        <f>IF('Orçamento-base'!H39&gt;0,'Orçamento-base'!H39,"")</f>
        <v>500</v>
      </c>
      <c r="F39" s="106" t="str">
        <f>IF('Orçamento-base'!I39&gt;0,'Orçamento-base'!I39,"")</f>
        <v>sc</v>
      </c>
      <c r="G39" s="114">
        <v>18.8</v>
      </c>
      <c r="H39" s="106">
        <f t="shared" si="0"/>
        <v>9400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Fertilizante Nitrogenado (saco de 50kg)</v>
      </c>
      <c r="E40" s="124">
        <f>IF('Orçamento-base'!H40&gt;0,'Orçamento-base'!H40,"")</f>
        <v>100</v>
      </c>
      <c r="F40" s="106" t="str">
        <f>IF('Orçamento-base'!I40&gt;0,'Orçamento-base'!I40,"")</f>
        <v>sc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Fertilizante Fosfatado 05-12-08 (saco de 50kg)</v>
      </c>
      <c r="E41" s="124">
        <f>IF('Orçamento-base'!H41&gt;0,'Orçamento-base'!H41,"")</f>
        <v>100</v>
      </c>
      <c r="F41" s="106" t="str">
        <f>IF('Orçamento-base'!I41&gt;0,'Orçamento-base'!I41,"")</f>
        <v>sc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Fertilizante NPK 04-14-08 (saco de 25kg)</v>
      </c>
      <c r="E42" s="124">
        <f>IF('Orçamento-base'!H42&gt;0,'Orçamento-base'!H42,"")</f>
        <v>200</v>
      </c>
      <c r="F42" s="106" t="str">
        <f>IF('Orçamento-base'!I42&gt;0,'Orçamento-base'!I42,"")</f>
        <v>sc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Veneno Formigas (pct 50g)</v>
      </c>
      <c r="E43" s="124">
        <f>IF('Orçamento-base'!H43&gt;0,'Orçamento-base'!H43,"")</f>
        <v>50</v>
      </c>
      <c r="F43" s="106" t="str">
        <f>IF('Orçamento-base'!I43&gt;0,'Orçamento-base'!I43,"")</f>
        <v>pac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Bromélia (tamanho médio)</v>
      </c>
      <c r="E44" s="124">
        <f>IF('Orçamento-base'!H44&gt;0,'Orçamento-base'!H44,"")</f>
        <v>100</v>
      </c>
      <c r="F44" s="106" t="str">
        <f>IF('Orçamento-base'!I44&gt;0,'Orçamento-base'!I44,"")</f>
        <v>un</v>
      </c>
      <c r="G44" s="114">
        <v>50</v>
      </c>
      <c r="H44" s="106">
        <f t="shared" si="0"/>
        <v>5000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Érica (caixas com 15 mudas)</v>
      </c>
      <c r="E45" s="124">
        <f>IF('Orçamento-base'!H45&gt;0,'Orçamento-base'!H45,"")</f>
        <v>400</v>
      </c>
      <c r="F45" s="106" t="str">
        <f>IF('Orçamento-base'!I45&gt;0,'Orçamento-base'!I45,"")</f>
        <v>cx</v>
      </c>
      <c r="G45" s="114">
        <v>18</v>
      </c>
      <c r="H45" s="106">
        <f t="shared" si="0"/>
        <v>7200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Cica tamanho médio</v>
      </c>
      <c r="E46" s="124">
        <f>IF('Orçamento-base'!H46&gt;0,'Orçamento-base'!H46,"")</f>
        <v>60</v>
      </c>
      <c r="F46" s="106" t="str">
        <f>IF('Orçamento-base'!I46&gt;0,'Orçamento-base'!I46,"")</f>
        <v>un</v>
      </c>
      <c r="G46" s="114">
        <v>200</v>
      </c>
      <c r="H46" s="106">
        <f t="shared" si="0"/>
        <v>12000</v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Moreia (branca) VP 9.7</v>
      </c>
      <c r="E47" s="124">
        <f>IF('Orçamento-base'!H47&gt;0,'Orçamento-base'!H47,"")</f>
        <v>60</v>
      </c>
      <c r="F47" s="106" t="str">
        <f>IF('Orçamento-base'!I47&gt;0,'Orçamento-base'!I47,"")</f>
        <v>un</v>
      </c>
      <c r="G47" s="114">
        <v>13.5</v>
      </c>
      <c r="H47" s="106">
        <f t="shared" si="0"/>
        <v>810</v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Gaura DP 14 (Cor Rosa/Branca)</v>
      </c>
      <c r="E48" s="124">
        <f>IF('Orçamento-base'!H48&gt;0,'Orçamento-base'!H48,"")</f>
        <v>60</v>
      </c>
      <c r="F48" s="106" t="str">
        <f>IF('Orçamento-base'!I48&gt;0,'Orçamento-base'!I48,"")</f>
        <v>un</v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Liriope Silver (listrado e verde) VP 9.7</v>
      </c>
      <c r="E49" s="124">
        <f>IF('Orçamento-base'!H49&gt;0,'Orçamento-base'!H49,"")</f>
        <v>500</v>
      </c>
      <c r="F49" s="106" t="str">
        <f>IF('Orçamento-base'!I49&gt;0,'Orçamento-base'!I49,"")</f>
        <v>un</v>
      </c>
      <c r="G49" s="114">
        <v>18</v>
      </c>
      <c r="H49" s="106">
        <f t="shared" si="0"/>
        <v>9000</v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Astromélias de corte (cores diversas)</v>
      </c>
      <c r="E50" s="124">
        <f>IF('Orçamento-base'!H50&gt;0,'Orçamento-base'!H50,"")</f>
        <v>800</v>
      </c>
      <c r="F50" s="106" t="str">
        <f>IF('Orçamento-base'!I50&gt;0,'Orçamento-base'!I50,"")</f>
        <v>un</v>
      </c>
      <c r="G50" s="114">
        <v>8</v>
      </c>
      <c r="H50" s="106">
        <f t="shared" si="0"/>
        <v>6400</v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Rosas de corte (cores diversas)</v>
      </c>
      <c r="E51" s="124">
        <f>IF('Orçamento-base'!H51&gt;0,'Orçamento-base'!H51,"")</f>
        <v>800</v>
      </c>
      <c r="F51" s="106" t="str">
        <f>IF('Orçamento-base'!I51&gt;0,'Orçamento-base'!I51,"")</f>
        <v>un</v>
      </c>
      <c r="G51" s="114">
        <v>5</v>
      </c>
      <c r="H51" s="106">
        <f t="shared" si="0"/>
        <v>4000</v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Pedras para jardim branca N3 (sacos de 20Kg)</v>
      </c>
      <c r="E52" s="124">
        <f>IF('Orçamento-base'!H52&gt;0,'Orçamento-base'!H52,"")</f>
        <v>200</v>
      </c>
      <c r="F52" s="106" t="str">
        <f>IF('Orçamento-base'!I52&gt;0,'Orçamento-base'!I52,"")</f>
        <v>sc</v>
      </c>
      <c r="G52" s="114">
        <v>19</v>
      </c>
      <c r="H52" s="106">
        <f t="shared" si="0"/>
        <v>3800</v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Pedras para jardim rosa N3 (sacos de 20Kg)</v>
      </c>
      <c r="E53" s="124">
        <f>IF('Orçamento-base'!H53&gt;0,'Orçamento-base'!H53,"")</f>
        <v>200</v>
      </c>
      <c r="F53" s="106" t="str">
        <f>IF('Orçamento-base'!I53&gt;0,'Orçamento-base'!I53,"")</f>
        <v>sc</v>
      </c>
      <c r="G53" s="114">
        <v>12</v>
      </c>
      <c r="H53" s="106">
        <f t="shared" si="0"/>
        <v>2400</v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Calandivas Médias (vaso) (cores diversas)</v>
      </c>
      <c r="E54" s="124">
        <f>IF('Orçamento-base'!H54&gt;0,'Orçamento-base'!H54,"")</f>
        <v>400</v>
      </c>
      <c r="F54" s="106" t="str">
        <f>IF('Orçamento-base'!I54&gt;0,'Orçamento-base'!I54,"")</f>
        <v>un</v>
      </c>
      <c r="G54" s="114">
        <v>25</v>
      </c>
      <c r="H54" s="106">
        <f t="shared" si="0"/>
        <v>10000</v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Calandivas Pequenas (vaso) (cores diversas)</v>
      </c>
      <c r="E55" s="124">
        <f>IF('Orçamento-base'!H55&gt;0,'Orçamento-base'!H55,"")</f>
        <v>800</v>
      </c>
      <c r="F55" s="106" t="str">
        <f>IF('Orçamento-base'!I55&gt;0,'Orçamento-base'!I55,"")</f>
        <v>un</v>
      </c>
      <c r="G55" s="114">
        <v>11.5</v>
      </c>
      <c r="H55" s="106">
        <f t="shared" si="0"/>
        <v>9200</v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Rosas mini (vaso) (cores diversas)</v>
      </c>
      <c r="E56" s="124">
        <f>IF('Orçamento-base'!H56&gt;0,'Orçamento-base'!H56,"")</f>
        <v>400</v>
      </c>
      <c r="F56" s="106" t="str">
        <f>IF('Orçamento-base'!I56&gt;0,'Orçamento-base'!I56,"")</f>
        <v>un</v>
      </c>
      <c r="G56" s="114">
        <v>45</v>
      </c>
      <c r="H56" s="106">
        <f t="shared" si="0"/>
        <v>18000</v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Crisântemos mini (vaso) (cores diversas) (caixas com 15 mudas)</v>
      </c>
      <c r="E57" s="124">
        <f>IF('Orçamento-base'!H57&gt;0,'Orçamento-base'!H57,"")</f>
        <v>200</v>
      </c>
      <c r="F57" s="106" t="str">
        <f>IF('Orçamento-base'!I57&gt;0,'Orçamento-base'!I57,"")</f>
        <v>cx</v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Tango em haste</v>
      </c>
      <c r="E58" s="124">
        <f>IF('Orçamento-base'!H58&gt;0,'Orçamento-base'!H58,"")</f>
        <v>150</v>
      </c>
      <c r="F58" s="106" t="str">
        <f>IF('Orçamento-base'!I58&gt;0,'Orçamento-base'!I58,"")</f>
        <v>un</v>
      </c>
      <c r="G58" s="114">
        <v>12</v>
      </c>
      <c r="H58" s="106">
        <f t="shared" si="0"/>
        <v>1800</v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Casca de pinus (sacos de 7Kg) Tam. médio</v>
      </c>
      <c r="E59" s="124">
        <f>IF('Orçamento-base'!H59&gt;0,'Orçamento-base'!H59,"")</f>
        <v>200</v>
      </c>
      <c r="F59" s="106" t="str">
        <f>IF('Orçamento-base'!I59&gt;0,'Orçamento-base'!I59,"")</f>
        <v>sc</v>
      </c>
      <c r="G59" s="114">
        <v>23</v>
      </c>
      <c r="H59" s="106">
        <f t="shared" si="0"/>
        <v>4600</v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Folhagem pau d’agua 3hastes 1m de altura</v>
      </c>
      <c r="E60" s="124">
        <f>IF('Orçamento-base'!H60&gt;0,'Orçamento-base'!H60,"")</f>
        <v>40</v>
      </c>
      <c r="F60" s="106" t="str">
        <f>IF('Orçamento-base'!I60&gt;0,'Orçamento-base'!I60,"")</f>
        <v>un</v>
      </c>
      <c r="G60" s="114">
        <v>300</v>
      </c>
      <c r="H60" s="106">
        <f t="shared" si="0"/>
        <v>12000</v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Amor Perfeito (caixas com 15 mudas)</v>
      </c>
      <c r="E61" s="124">
        <f>IF('Orçamento-base'!H61&gt;0,'Orçamento-base'!H61,"")</f>
        <v>300</v>
      </c>
      <c r="F61" s="106" t="str">
        <f>IF('Orçamento-base'!I61&gt;0,'Orçamento-base'!I61,"")</f>
        <v>cx</v>
      </c>
      <c r="G61" s="114">
        <v>30</v>
      </c>
      <c r="H61" s="106">
        <f t="shared" si="0"/>
        <v>9000</v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Zamioculcas (em vasos, tamanho médio)</v>
      </c>
      <c r="E62" s="124">
        <f>IF('Orçamento-base'!H62&gt;0,'Orçamento-base'!H62,"")</f>
        <v>100</v>
      </c>
      <c r="F62" s="106" t="str">
        <f>IF('Orçamento-base'!I62&gt;0,'Orçamento-base'!I62,"")</f>
        <v>un</v>
      </c>
      <c r="G62" s="114">
        <v>75</v>
      </c>
      <c r="H62" s="106">
        <f t="shared" si="0"/>
        <v>7500</v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Lírio da paz (em vasos, tamanho médio)</v>
      </c>
      <c r="E63" s="124">
        <f>IF('Orçamento-base'!H63&gt;0,'Orçamento-base'!H63,"")</f>
        <v>100</v>
      </c>
      <c r="F63" s="106" t="str">
        <f>IF('Orçamento-base'!I63&gt;0,'Orçamento-base'!I63,"")</f>
        <v>un</v>
      </c>
      <c r="G63" s="114">
        <v>70</v>
      </c>
      <c r="H63" s="106">
        <f t="shared" si="0"/>
        <v>7000</v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Orquídea (em vasos, tamanho médio)</v>
      </c>
      <c r="E64" s="124">
        <f>IF('Orçamento-base'!H64&gt;0,'Orçamento-base'!H64,"")</f>
        <v>200</v>
      </c>
      <c r="F64" s="106" t="str">
        <f>IF('Orçamento-base'!I64&gt;0,'Orçamento-base'!I64,"")</f>
        <v>un</v>
      </c>
      <c r="G64" s="114">
        <v>95</v>
      </c>
      <c r="H64" s="106">
        <f t="shared" si="0"/>
        <v>19000</v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Jiboia (em vasos, tamanho médio)</v>
      </c>
      <c r="E65" s="124">
        <f>IF('Orçamento-base'!H65&gt;0,'Orçamento-base'!H65,"")</f>
        <v>100</v>
      </c>
      <c r="F65" s="106" t="str">
        <f>IF('Orçamento-base'!I65&gt;0,'Orçamento-base'!I65,"")</f>
        <v>un</v>
      </c>
      <c r="G65" s="114">
        <v>75</v>
      </c>
      <c r="H65" s="106">
        <f t="shared" si="0"/>
        <v>7500</v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Palmeira leque (em vasos, tamanho médio)</v>
      </c>
      <c r="E66" s="124">
        <f>IF('Orçamento-base'!H66&gt;0,'Orçamento-base'!H66,"")</f>
        <v>100</v>
      </c>
      <c r="F66" s="106" t="str">
        <f>IF('Orçamento-base'!I66&gt;0,'Orçamento-base'!I66,"")</f>
        <v>un</v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Flor mosquitinho em haste para arranjos</v>
      </c>
      <c r="E67" s="124">
        <f>IF('Orçamento-base'!H67&gt;0,'Orçamento-base'!H67,"")</f>
        <v>100</v>
      </c>
      <c r="F67" s="106" t="str">
        <f>IF('Orçamento-base'!I67&gt;0,'Orçamento-base'!I67,"")</f>
        <v>un</v>
      </c>
      <c r="G67" s="114">
        <v>17</v>
      </c>
      <c r="H67" s="106">
        <f t="shared" si="0"/>
        <v>1700</v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Argila expandida (sacos de 9kg)</v>
      </c>
      <c r="E68" s="124">
        <f>IF('Orçamento-base'!H68&gt;0,'Orçamento-base'!H68,"")</f>
        <v>50</v>
      </c>
      <c r="F68" s="106" t="str">
        <f>IF('Orçamento-base'!I68&gt;0,'Orçamento-base'!I68,"")</f>
        <v>sc</v>
      </c>
      <c r="G68" s="114">
        <v>60</v>
      </c>
      <c r="H68" s="106">
        <f t="shared" si="0"/>
        <v>3000</v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Vaso Plástico 6L (tacho quadrado)</v>
      </c>
      <c r="E69" s="124">
        <f>IF('Orçamento-base'!H69&gt;0,'Orçamento-base'!H69,"")</f>
        <v>100</v>
      </c>
      <c r="F69" s="106" t="str">
        <f>IF('Orçamento-base'!I69&gt;0,'Orçamento-base'!I69,"")</f>
        <v>un</v>
      </c>
      <c r="G69" s="114">
        <v>38</v>
      </c>
      <c r="H69" s="106">
        <f t="shared" si="0"/>
        <v>3800</v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Vaso Plástico 10L (tacho redondo)</v>
      </c>
      <c r="E70" s="124">
        <f>IF('Orçamento-base'!H70&gt;0,'Orçamento-base'!H70,"")</f>
        <v>100</v>
      </c>
      <c r="F70" s="106" t="str">
        <f>IF('Orçamento-base'!I70&gt;0,'Orçamento-base'!I70,"")</f>
        <v>un</v>
      </c>
      <c r="G70" s="114">
        <v>40</v>
      </c>
      <c r="H70" s="106">
        <f t="shared" si="0"/>
        <v>4000</v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Vaso floreira jardineira 3,5L</v>
      </c>
      <c r="E71" s="124">
        <f>IF('Orçamento-base'!H71&gt;0,'Orçamento-base'!H71,"")</f>
        <v>100</v>
      </c>
      <c r="F71" s="106" t="str">
        <f>IF('Orçamento-base'!I71&gt;0,'Orçamento-base'!I71,"")</f>
        <v>un</v>
      </c>
      <c r="G71" s="114"/>
      <c r="H71" s="106" t="str">
        <f t="shared" si="0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Kit 3 vasos polietileno quadrado diamantado P, M e G</v>
      </c>
      <c r="E72" s="124">
        <f>IF('Orçamento-base'!H72&gt;0,'Orçamento-base'!H72,"")</f>
        <v>150</v>
      </c>
      <c r="F72" s="106" t="str">
        <f>IF('Orçamento-base'!I72&gt;0,'Orçamento-base'!I72,"")</f>
        <v>un</v>
      </c>
      <c r="G72" s="114">
        <v>395</v>
      </c>
      <c r="H72" s="106">
        <f t="shared" si="0"/>
        <v>59250</v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Kit 3 vasos polietileno redondo diamantado P, M e G </v>
      </c>
      <c r="E73" s="124">
        <f>IF('Orçamento-base'!H73&gt;0,'Orçamento-base'!H73,"")</f>
        <v>150</v>
      </c>
      <c r="F73" s="106" t="str">
        <f>IF('Orçamento-base'!I73&gt;0,'Orçamento-base'!I73,"")</f>
        <v>un</v>
      </c>
      <c r="G73" s="114">
        <v>400</v>
      </c>
      <c r="H73" s="106">
        <f t="shared" si="0"/>
        <v>60000</v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Vaso acrílico transparente para arranjos 30 cm de altura</v>
      </c>
      <c r="E74" s="124">
        <f>IF('Orçamento-base'!H74&gt;0,'Orçamento-base'!H74,"")</f>
        <v>150</v>
      </c>
      <c r="F74" s="106" t="str">
        <f>IF('Orçamento-base'!I74&gt;0,'Orçamento-base'!I74,"")</f>
        <v>un</v>
      </c>
      <c r="G74" s="114"/>
      <c r="H74" s="106" t="str">
        <f t="shared" si="0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Muda de açafrão da terra (Curcuma longa L.)</v>
      </c>
      <c r="E75" s="124">
        <f>IF('Orçamento-base'!H75&gt;0,'Orçamento-base'!H75,"")</f>
        <v>15</v>
      </c>
      <c r="F75" s="106" t="str">
        <f>IF('Orçamento-base'!I75&gt;0,'Orçamento-base'!I75,"")</f>
        <v>un</v>
      </c>
      <c r="G75" s="114"/>
      <c r="H75" s="106" t="str">
        <f t="shared" si="0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Muda de alcachofra (Cynara scolymus)</v>
      </c>
      <c r="E76" s="124">
        <f>IF('Orçamento-base'!H76&gt;0,'Orçamento-base'!H76,"")</f>
        <v>15</v>
      </c>
      <c r="F76" s="106" t="str">
        <f>IF('Orçamento-base'!I76&gt;0,'Orçamento-base'!I76,"")</f>
        <v>un</v>
      </c>
      <c r="G76" s="114"/>
      <c r="H76" s="106" t="str">
        <f t="shared" si="0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Muda de alcerim (Rosmarinus officinalis)</v>
      </c>
      <c r="E77" s="124">
        <f>IF('Orçamento-base'!H77&gt;0,'Orçamento-base'!H77,"")</f>
        <v>15</v>
      </c>
      <c r="F77" s="106" t="str">
        <f>IF('Orçamento-base'!I77&gt;0,'Orçamento-base'!I77,"")</f>
        <v>un</v>
      </c>
      <c r="G77" s="114">
        <v>19</v>
      </c>
      <c r="H77" s="106">
        <f t="shared" si="0"/>
        <v>285</v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Muda de alfazema (Lavandula officinalis)</v>
      </c>
      <c r="E78" s="124">
        <f>IF('Orçamento-base'!H78&gt;0,'Orçamento-base'!H78,"")</f>
        <v>15</v>
      </c>
      <c r="F78" s="106" t="str">
        <f>IF('Orçamento-base'!I78&gt;0,'Orçamento-base'!I78,"")</f>
        <v>un</v>
      </c>
      <c r="G78" s="114">
        <v>18.5</v>
      </c>
      <c r="H78" s="106">
        <f t="shared" ref="H78:H113" si="1">IFERROR(IF(E78*G78&lt;&gt;0,ROUND(ROUND(E78,4)*ROUND(G78,4),2),""),"")</f>
        <v>277.5</v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Muda de amora (Morus nigra L.)</v>
      </c>
      <c r="E79" s="124">
        <f>IF('Orçamento-base'!H79&gt;0,'Orçamento-base'!H79,"")</f>
        <v>15</v>
      </c>
      <c r="F79" s="106" t="str">
        <f>IF('Orçamento-base'!I79&gt;0,'Orçamento-base'!I79,"")</f>
        <v>un</v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Muda de amora (Morus alba L.)</v>
      </c>
      <c r="E80" s="124">
        <f>IF('Orçamento-base'!H80&gt;0,'Orçamento-base'!H80,"")</f>
        <v>15</v>
      </c>
      <c r="F80" s="106" t="str">
        <f>IF('Orçamento-base'!I80&gt;0,'Orçamento-base'!I80,"")</f>
        <v>un</v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Muda de babosa (Aloe vera)</v>
      </c>
      <c r="E81" s="124">
        <f>IF('Orçamento-base'!H81&gt;0,'Orçamento-base'!H81,"")</f>
        <v>15</v>
      </c>
      <c r="F81" s="106" t="str">
        <f>IF('Orçamento-base'!I81&gt;0,'Orçamento-base'!I81,"")</f>
        <v>un</v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Muda de bardana (Arctium lappa)</v>
      </c>
      <c r="E82" s="124">
        <f>IF('Orçamento-base'!H82&gt;0,'Orçamento-base'!H82,"")</f>
        <v>15</v>
      </c>
      <c r="F82" s="106" t="str">
        <f>IF('Orçamento-base'!I82&gt;0,'Orçamento-base'!I82,"")</f>
        <v>un</v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Muda de calêndula (Calendula officinalis)</v>
      </c>
      <c r="E83" s="124">
        <f>IF('Orçamento-base'!H83&gt;0,'Orçamento-base'!H83,"")</f>
        <v>15</v>
      </c>
      <c r="F83" s="106" t="str">
        <f>IF('Orçamento-base'!I83&gt;0,'Orçamento-base'!I83,"")</f>
        <v>un</v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Muda de camomila (Chamomilla recutita)</v>
      </c>
      <c r="E84" s="124">
        <f>IF('Orçamento-base'!H84&gt;0,'Orçamento-base'!H84,"")</f>
        <v>15</v>
      </c>
      <c r="F84" s="106" t="str">
        <f>IF('Orçamento-base'!I84&gt;0,'Orçamento-base'!I84,"")</f>
        <v>un</v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Muda de capuchinha (Trepaeolum majus)</v>
      </c>
      <c r="E85" s="124">
        <f>IF('Orçamento-base'!H85&gt;0,'Orçamento-base'!H85,"")</f>
        <v>15</v>
      </c>
      <c r="F85" s="106" t="str">
        <f>IF('Orçamento-base'!I85&gt;0,'Orçamento-base'!I85,"")</f>
        <v>un</v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Muda de cavalinha (Equisetum giganteum)</v>
      </c>
      <c r="E86" s="124">
        <f>IF('Orçamento-base'!H86&gt;0,'Orçamento-base'!H86,"")</f>
        <v>15</v>
      </c>
      <c r="F86" s="106" t="str">
        <f>IF('Orçamento-base'!I86&gt;0,'Orçamento-base'!I86,"")</f>
        <v>un</v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Muda de cidreira (Cymbopogon citratus)</v>
      </c>
      <c r="E87" s="124">
        <f>IF('Orçamento-base'!H87&gt;0,'Orçamento-base'!H87,"")</f>
        <v>15</v>
      </c>
      <c r="F87" s="106" t="str">
        <f>IF('Orçamento-base'!I87&gt;0,'Orçamento-base'!I87,"")</f>
        <v>un</v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Muda de dente de leão (Taraxacum officinale)</v>
      </c>
      <c r="E88" s="124">
        <f>IF('Orçamento-base'!H88&gt;0,'Orçamento-base'!H88,"")</f>
        <v>15</v>
      </c>
      <c r="F88" s="106" t="str">
        <f>IF('Orçamento-base'!I88&gt;0,'Orçamento-base'!I88,"")</f>
        <v>un</v>
      </c>
      <c r="G88" s="114"/>
      <c r="H88" s="106" t="str">
        <f t="shared" si="1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Muda de espinheira santa (Maytenus ilicifolia)</v>
      </c>
      <c r="E89" s="124">
        <f>IF('Orçamento-base'!H89&gt;0,'Orçamento-base'!H89,"")</f>
        <v>15</v>
      </c>
      <c r="F89" s="106" t="str">
        <f>IF('Orçamento-base'!I89&gt;0,'Orçamento-base'!I89,"")</f>
        <v>un</v>
      </c>
      <c r="G89" s="114"/>
      <c r="H89" s="106" t="str">
        <f t="shared" si="1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Muda de fáfia (Hebanthe eriantha)</v>
      </c>
      <c r="E90" s="124">
        <f>IF('Orçamento-base'!H90&gt;0,'Orçamento-base'!H90,"")</f>
        <v>15</v>
      </c>
      <c r="F90" s="106" t="str">
        <f>IF('Orçamento-base'!I90&gt;0,'Orçamento-base'!I90,"")</f>
        <v>un</v>
      </c>
      <c r="G90" s="114"/>
      <c r="H90" s="106" t="str">
        <f t="shared" si="1"/>
        <v/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Muda de falso-boldo (Plectranthus barbatus)</v>
      </c>
      <c r="E91" s="124">
        <f>IF('Orçamento-base'!H91&gt;0,'Orçamento-base'!H91,"")</f>
        <v>15</v>
      </c>
      <c r="F91" s="106" t="str">
        <f>IF('Orçamento-base'!I91&gt;0,'Orçamento-base'!I91,"")</f>
        <v>un</v>
      </c>
      <c r="G91" s="114"/>
      <c r="H91" s="106" t="str">
        <f t="shared" si="1"/>
        <v/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Muda de gengibre (Zingiber officinale)</v>
      </c>
      <c r="E92" s="124">
        <f>IF('Orçamento-base'!H92&gt;0,'Orçamento-base'!H92,"")</f>
        <v>15</v>
      </c>
      <c r="F92" s="106" t="str">
        <f>IF('Orçamento-base'!I92&gt;0,'Orçamento-base'!I92,"")</f>
        <v>un</v>
      </c>
      <c r="G92" s="114"/>
      <c r="H92" s="106" t="str">
        <f t="shared" si="1"/>
        <v/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Muda de guaco (Mikania glomerata)</v>
      </c>
      <c r="E93" s="124">
        <f>IF('Orçamento-base'!H93&gt;0,'Orçamento-base'!H93,"")</f>
        <v>15</v>
      </c>
      <c r="F93" s="106" t="str">
        <f>IF('Orçamento-base'!I93&gt;0,'Orçamento-base'!I93,"")</f>
        <v>un</v>
      </c>
      <c r="G93" s="114"/>
      <c r="H93" s="106" t="str">
        <f t="shared" si="1"/>
        <v/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Muda de hipérico (Hypericum perforatum)</v>
      </c>
      <c r="E94" s="124">
        <f>IF('Orçamento-base'!H94&gt;0,'Orçamento-base'!H94,"")</f>
        <v>15</v>
      </c>
      <c r="F94" s="106" t="str">
        <f>IF('Orçamento-base'!I94&gt;0,'Orçamento-base'!I94,"")</f>
        <v>un</v>
      </c>
      <c r="G94" s="114"/>
      <c r="H94" s="106" t="str">
        <f t="shared" si="1"/>
        <v/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Muda de hortelã (Mentha spp)</v>
      </c>
      <c r="E95" s="124">
        <f>IF('Orçamento-base'!H95&gt;0,'Orçamento-base'!H95,"")</f>
        <v>15</v>
      </c>
      <c r="F95" s="106" t="str">
        <f>IF('Orçamento-base'!I95&gt;0,'Orçamento-base'!I95,"")</f>
        <v>un</v>
      </c>
      <c r="G95" s="114">
        <v>35</v>
      </c>
      <c r="H95" s="106">
        <f t="shared" si="1"/>
        <v>525</v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Muda de lippia (Lippia alba)</v>
      </c>
      <c r="E96" s="124">
        <f>IF('Orçamento-base'!H96&gt;0,'Orçamento-base'!H96,"")</f>
        <v>15</v>
      </c>
      <c r="F96" s="106" t="str">
        <f>IF('Orçamento-base'!I96&gt;0,'Orçamento-base'!I96,"")</f>
        <v>un</v>
      </c>
      <c r="G96" s="114"/>
      <c r="H96" s="106" t="str">
        <f t="shared" si="1"/>
        <v/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Muda de macela (Achyrocline satureioides)</v>
      </c>
      <c r="E97" s="124">
        <f>IF('Orçamento-base'!H97&gt;0,'Orçamento-base'!H97,"")</f>
        <v>15</v>
      </c>
      <c r="F97" s="106" t="str">
        <f>IF('Orçamento-base'!I97&gt;0,'Orçamento-base'!I97,"")</f>
        <v>un</v>
      </c>
      <c r="G97" s="114"/>
      <c r="H97" s="106" t="str">
        <f t="shared" si="1"/>
        <v/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Muda de malva (Malva sylvestris)</v>
      </c>
      <c r="E98" s="124">
        <f>IF('Orçamento-base'!H98&gt;0,'Orçamento-base'!H98,"")</f>
        <v>15</v>
      </c>
      <c r="F98" s="106" t="str">
        <f>IF('Orçamento-base'!I98&gt;0,'Orçamento-base'!I98,"")</f>
        <v>un</v>
      </c>
      <c r="G98" s="114"/>
      <c r="H98" s="106" t="str">
        <f t="shared" si="1"/>
        <v/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Muda de manjericão (Origanum basilicum)</v>
      </c>
      <c r="E99" s="124">
        <f>IF('Orçamento-base'!H99&gt;0,'Orçamento-base'!H99,"")</f>
        <v>15</v>
      </c>
      <c r="F99" s="106" t="str">
        <f>IF('Orçamento-base'!I99&gt;0,'Orçamento-base'!I99,"")</f>
        <v>un</v>
      </c>
      <c r="G99" s="114">
        <v>35</v>
      </c>
      <c r="H99" s="106">
        <f t="shared" si="1"/>
        <v>525</v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Muda de manjerona (Origanum vulgare)</v>
      </c>
      <c r="E100" s="124">
        <f>IF('Orçamento-base'!H100&gt;0,'Orçamento-base'!H100,"")</f>
        <v>15</v>
      </c>
      <c r="F100" s="106" t="str">
        <f>IF('Orçamento-base'!I100&gt;0,'Orçamento-base'!I100,"")</f>
        <v>un</v>
      </c>
      <c r="G100" s="114">
        <v>35</v>
      </c>
      <c r="H100" s="106">
        <f t="shared" si="1"/>
        <v>525</v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Muda de maracujá (Passiflora alata)</v>
      </c>
      <c r="E101" s="124">
        <f>IF('Orçamento-base'!H101&gt;0,'Orçamento-base'!H101,"")</f>
        <v>15</v>
      </c>
      <c r="F101" s="106" t="str">
        <f>IF('Orçamento-base'!I101&gt;0,'Orçamento-base'!I101,"")</f>
        <v>un</v>
      </c>
      <c r="G101" s="114"/>
      <c r="H101" s="106" t="str">
        <f t="shared" si="1"/>
        <v/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Muda de melissa (Melissa officinalis)</v>
      </c>
      <c r="E102" s="124">
        <f>IF('Orçamento-base'!H102&gt;0,'Orçamento-base'!H102,"")</f>
        <v>15</v>
      </c>
      <c r="F102" s="106" t="str">
        <f>IF('Orçamento-base'!I102&gt;0,'Orçamento-base'!I102,"")</f>
        <v>un</v>
      </c>
      <c r="G102" s="114"/>
      <c r="H102" s="106" t="str">
        <f t="shared" si="1"/>
        <v/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Muda de menta (Mentha arvensis)</v>
      </c>
      <c r="E103" s="124">
        <f>IF('Orçamento-base'!H103&gt;0,'Orçamento-base'!H103,"")</f>
        <v>15</v>
      </c>
      <c r="F103" s="106" t="str">
        <f>IF('Orçamento-base'!I103&gt;0,'Orçamento-base'!I103,"")</f>
        <v>un</v>
      </c>
      <c r="G103" s="114"/>
      <c r="H103" s="106" t="str">
        <f t="shared" si="1"/>
        <v/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Muda de mil-em-ramas (Achillea millefolium)</v>
      </c>
      <c r="E104" s="124">
        <f>IF('Orçamento-base'!H104&gt;0,'Orçamento-base'!H104,"")</f>
        <v>15</v>
      </c>
      <c r="F104" s="106" t="str">
        <f>IF('Orçamento-base'!I104&gt;0,'Orçamento-base'!I104,"")</f>
        <v>un</v>
      </c>
      <c r="G104" s="114"/>
      <c r="H104" s="106" t="str">
        <f t="shared" si="1"/>
        <v/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Muda de ora-pro-nóbis (Pereskia aculeatta)</v>
      </c>
      <c r="E105" s="124">
        <f>IF('Orçamento-base'!H105&gt;0,'Orçamento-base'!H105,"")</f>
        <v>15</v>
      </c>
      <c r="F105" s="106" t="str">
        <f>IF('Orçamento-base'!I105&gt;0,'Orçamento-base'!I105,"")</f>
        <v>un</v>
      </c>
      <c r="G105" s="114">
        <v>60</v>
      </c>
      <c r="H105" s="106">
        <f t="shared" si="1"/>
        <v>900</v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Muda de orégano (Origanum vulgare L.)</v>
      </c>
      <c r="E106" s="124">
        <f>IF('Orçamento-base'!H106&gt;0,'Orçamento-base'!H106,"")</f>
        <v>15</v>
      </c>
      <c r="F106" s="106" t="str">
        <f>IF('Orçamento-base'!I106&gt;0,'Orçamento-base'!I106,"")</f>
        <v>un</v>
      </c>
      <c r="G106" s="114"/>
      <c r="H106" s="106" t="str">
        <f t="shared" si="1"/>
        <v/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Muda de pitangueira (Eugenia uniflora)</v>
      </c>
      <c r="E107" s="124">
        <f>IF('Orçamento-base'!H107&gt;0,'Orçamento-base'!H107,"")</f>
        <v>15</v>
      </c>
      <c r="F107" s="106" t="str">
        <f>IF('Orçamento-base'!I107&gt;0,'Orçamento-base'!I107,"")</f>
        <v>un</v>
      </c>
      <c r="G107" s="114"/>
      <c r="H107" s="106" t="str">
        <f t="shared" si="1"/>
        <v/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>Muda de poejo (Mentha pulegium L.)</v>
      </c>
      <c r="E108" s="124">
        <f>IF('Orçamento-base'!H108&gt;0,'Orçamento-base'!H108,"")</f>
        <v>15</v>
      </c>
      <c r="F108" s="106" t="str">
        <f>IF('Orçamento-base'!I108&gt;0,'Orçamento-base'!I108,"")</f>
        <v>un</v>
      </c>
      <c r="G108" s="114"/>
      <c r="H108" s="106" t="str">
        <f t="shared" si="1"/>
        <v/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Muda de pulmonária (Stachys byzantina)</v>
      </c>
      <c r="E109" s="124">
        <f>IF('Orçamento-base'!H109&gt;0,'Orçamento-base'!H109,"")</f>
        <v>15</v>
      </c>
      <c r="F109" s="106" t="str">
        <f>IF('Orçamento-base'!I109&gt;0,'Orçamento-base'!I109,"")</f>
        <v>un</v>
      </c>
      <c r="G109" s="114"/>
      <c r="H109" s="106" t="str">
        <f t="shared" si="1"/>
        <v/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>
        <f>'Orçamento-base'!B110</f>
        <v>99</v>
      </c>
      <c r="C110" s="111">
        <f>IF('Orçamento-base'!C110&gt;0,'Orçamento-base'!C110,"")</f>
        <v>99</v>
      </c>
      <c r="D110" s="106" t="str">
        <f>IF('Orçamento-base'!G110&gt;0,'Orçamento-base'!G110,"")</f>
        <v>Muda de sálvia (Salvia officinalis)</v>
      </c>
      <c r="E110" s="124">
        <f>IF('Orçamento-base'!H110&gt;0,'Orçamento-base'!H110,"")</f>
        <v>15</v>
      </c>
      <c r="F110" s="106" t="str">
        <f>IF('Orçamento-base'!I110&gt;0,'Orçamento-base'!I110,"")</f>
        <v>un</v>
      </c>
      <c r="G110" s="114">
        <v>35</v>
      </c>
      <c r="H110" s="106">
        <f t="shared" si="1"/>
        <v>525</v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>
        <f>'Orçamento-base'!B111</f>
        <v>100</v>
      </c>
      <c r="C111" s="111">
        <f>IF('Orçamento-base'!C111&gt;0,'Orçamento-base'!C111,"")</f>
        <v>100</v>
      </c>
      <c r="D111" s="106" t="str">
        <f>IF('Orçamento-base'!G111&gt;0,'Orçamento-base'!G111,"")</f>
        <v>Muda de stevia (Stevia rebaudiana)</v>
      </c>
      <c r="E111" s="124">
        <f>IF('Orçamento-base'!H111&gt;0,'Orçamento-base'!H111,"")</f>
        <v>15</v>
      </c>
      <c r="F111" s="106" t="str">
        <f>IF('Orçamento-base'!I111&gt;0,'Orçamento-base'!I111,"")</f>
        <v>un</v>
      </c>
      <c r="G111" s="114"/>
      <c r="H111" s="106" t="str">
        <f t="shared" si="1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>
        <f>'Orçamento-base'!B112</f>
        <v>101</v>
      </c>
      <c r="C112" s="111">
        <f>IF('Orçamento-base'!C112&gt;0,'Orçamento-base'!C112,"")</f>
        <v>101</v>
      </c>
      <c r="D112" s="106" t="str">
        <f>IF('Orçamento-base'!G112&gt;0,'Orçamento-base'!G112,"")</f>
        <v>Muda de tansagem (Plantago major)</v>
      </c>
      <c r="E112" s="124">
        <f>IF('Orçamento-base'!H112&gt;0,'Orçamento-base'!H112,"")</f>
        <v>15</v>
      </c>
      <c r="F112" s="106" t="str">
        <f>IF('Orçamento-base'!I112&gt;0,'Orçamento-base'!I112,"")</f>
        <v>un</v>
      </c>
      <c r="G112" s="114"/>
      <c r="H112" s="106" t="str">
        <f t="shared" si="1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>
        <f>'Orçamento-base'!B113</f>
        <v>102</v>
      </c>
      <c r="C113" s="111">
        <f>IF('Orçamento-base'!C113&gt;0,'Orçamento-base'!C113,"")</f>
        <v>102</v>
      </c>
      <c r="D113" s="106" t="str">
        <f>IF('Orçamento-base'!G113&gt;0,'Orçamento-base'!G113,"")</f>
        <v>Muda de tomilho (Thimus vulgaris)</v>
      </c>
      <c r="E113" s="124">
        <f>IF('Orçamento-base'!H113&gt;0,'Orçamento-base'!H113,"")</f>
        <v>15</v>
      </c>
      <c r="F113" s="106" t="str">
        <f>IF('Orçamento-base'!I113&gt;0,'Orçamento-base'!I113,"")</f>
        <v>un</v>
      </c>
      <c r="G113" s="114"/>
      <c r="H113" s="106" t="str">
        <f t="shared" si="1"/>
        <v/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103</v>
      </c>
      <c r="C114" s="111">
        <f>IF('Orçamento-base'!C114&gt;0,'Orçamento-base'!C114,"")</f>
        <v>103</v>
      </c>
      <c r="D114" s="106" t="str">
        <f>IF('Orçamento-base'!G114&gt;0,'Orçamento-base'!G114,"")</f>
        <v>Muda de tansagem (Plantago major)</v>
      </c>
      <c r="E114" s="124">
        <f>IF('Orçamento-base'!H114&gt;0,'Orçamento-base'!H114,"")</f>
        <v>15</v>
      </c>
      <c r="F114" s="106" t="str">
        <f>IF('Orçamento-base'!I114&gt;0,'Orçamento-base'!I114,"")</f>
        <v>un</v>
      </c>
      <c r="G114" s="114"/>
      <c r="H114" s="106" t="str">
        <f>IFERROR(IF(E114*G114&lt;&gt;0,ROUND(ROUND(E114,4)*ROUND(G114,4),2),""),"")</f>
        <v/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104</v>
      </c>
      <c r="C115" s="111">
        <f>IF('Orçamento-base'!C115&gt;0,'Orçamento-base'!C115,"")</f>
        <v>104</v>
      </c>
      <c r="D115" s="106" t="str">
        <f>IF('Orçamento-base'!G115&gt;0,'Orçamento-base'!G115,"")</f>
        <v>Fertizante mistura  NPK 5 20 20  saco de 50 kg</v>
      </c>
      <c r="E115" s="124">
        <f>IF('Orçamento-base'!H115&gt;0,'Orçamento-base'!H115,"")</f>
        <v>15</v>
      </c>
      <c r="F115" s="106" t="str">
        <f>IF('Orçamento-base'!I115&gt;0,'Orçamento-base'!I115,"")</f>
        <v>sc</v>
      </c>
      <c r="G115" s="114"/>
      <c r="H115" s="106" t="str">
        <f>IFERROR(IF(E115*G115&lt;&gt;0,ROUND(ROUND(E115,4)*ROUND(G115,4),2),""),"")</f>
        <v/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24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ref="H116:H130" si="2">IFERROR(IF(E116*G116&lt;&gt;0,ROUND(ROUND(E116,4)*ROUND(G116,4),2),""),"")</f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24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2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24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2"/>
        <v/>
      </c>
      <c r="I118" s="98"/>
      <c r="J118" s="98"/>
      <c r="K118" s="46"/>
    </row>
    <row r="119" spans="1:11" x14ac:dyDescent="0.25">
      <c r="A119" s="111" t="str">
        <f>IF('Orçamento-base'!A119&gt;0,'Orçamento-base'!A119,"")</f>
        <v/>
      </c>
      <c r="B119" s="111">
        <f>'Orçamento-base'!B119</f>
        <v>0</v>
      </c>
      <c r="C119" s="111" t="str">
        <f>IF('Orçamento-base'!C119&gt;0,'Orçamento-base'!C119,"")</f>
        <v/>
      </c>
      <c r="D119" s="106" t="str">
        <f>IF('Orçamento-base'!G119&gt;0,'Orçamento-base'!G119,"")</f>
        <v/>
      </c>
      <c r="E119" s="124" t="str">
        <f>IF('Orçamento-base'!H119&gt;0,'Orçamento-base'!H119,"")</f>
        <v/>
      </c>
      <c r="F119" s="106" t="str">
        <f>IF('Orçamento-base'!I119&gt;0,'Orçamento-base'!I119,"")</f>
        <v/>
      </c>
      <c r="G119" s="114"/>
      <c r="H119" s="106" t="str">
        <f t="shared" si="2"/>
        <v/>
      </c>
      <c r="I119" s="98"/>
      <c r="J119" s="98"/>
      <c r="K119" s="46"/>
    </row>
    <row r="120" spans="1:11" x14ac:dyDescent="0.25">
      <c r="A120" s="111" t="str">
        <f>IF('Orçamento-base'!A120&gt;0,'Orçamento-base'!A120,"")</f>
        <v/>
      </c>
      <c r="B120" s="111">
        <f>'Orçamento-base'!B120</f>
        <v>0</v>
      </c>
      <c r="C120" s="111" t="str">
        <f>IF('Orçamento-base'!C120&gt;0,'Orçamento-base'!C120,"")</f>
        <v/>
      </c>
      <c r="D120" s="106" t="str">
        <f>IF('Orçamento-base'!G120&gt;0,'Orçamento-base'!G120,"")</f>
        <v/>
      </c>
      <c r="E120" s="124" t="str">
        <f>IF('Orçamento-base'!H120&gt;0,'Orçamento-base'!H120,"")</f>
        <v/>
      </c>
      <c r="F120" s="106" t="str">
        <f>IF('Orçamento-base'!I120&gt;0,'Orçamento-base'!I120,"")</f>
        <v/>
      </c>
      <c r="G120" s="114"/>
      <c r="H120" s="106" t="str">
        <f t="shared" si="2"/>
        <v/>
      </c>
      <c r="I120" s="98"/>
      <c r="J120" s="98"/>
      <c r="K120" s="46"/>
    </row>
    <row r="121" spans="1:11" x14ac:dyDescent="0.25">
      <c r="A121" s="111" t="str">
        <f>IF('Orçamento-base'!A121&gt;0,'Orçamento-base'!A121,"")</f>
        <v/>
      </c>
      <c r="B121" s="111">
        <f>'Orçamento-base'!B121</f>
        <v>0</v>
      </c>
      <c r="C121" s="111" t="str">
        <f>IF('Orçamento-base'!C121&gt;0,'Orçamento-base'!C121,"")</f>
        <v/>
      </c>
      <c r="D121" s="106" t="str">
        <f>IF('Orçamento-base'!G121&gt;0,'Orçamento-base'!G121,"")</f>
        <v/>
      </c>
      <c r="E121" s="124" t="str">
        <f>IF('Orçamento-base'!H121&gt;0,'Orçamento-base'!H121,"")</f>
        <v/>
      </c>
      <c r="F121" s="106" t="str">
        <f>IF('Orçamento-base'!I121&gt;0,'Orçamento-base'!I121,"")</f>
        <v/>
      </c>
      <c r="G121" s="114"/>
      <c r="H121" s="106" t="str">
        <f t="shared" si="2"/>
        <v/>
      </c>
      <c r="I121" s="98"/>
      <c r="J121" s="98"/>
      <c r="K121" s="46"/>
    </row>
    <row r="122" spans="1:11" x14ac:dyDescent="0.25">
      <c r="A122" s="111" t="str">
        <f>IF('Orçamento-base'!A122&gt;0,'Orçamento-base'!A122,"")</f>
        <v/>
      </c>
      <c r="B122" s="111">
        <f>'Orçamento-base'!B122</f>
        <v>0</v>
      </c>
      <c r="C122" s="111" t="str">
        <f>IF('Orçamento-base'!C122&gt;0,'Orçamento-base'!C122,"")</f>
        <v/>
      </c>
      <c r="D122" s="106" t="str">
        <f>IF('Orçamento-base'!G122&gt;0,'Orçamento-base'!G122,"")</f>
        <v/>
      </c>
      <c r="E122" s="124" t="str">
        <f>IF('Orçamento-base'!H122&gt;0,'Orçamento-base'!H122,"")</f>
        <v/>
      </c>
      <c r="F122" s="106" t="str">
        <f>IF('Orçamento-base'!I122&gt;0,'Orçamento-base'!I122,"")</f>
        <v/>
      </c>
      <c r="G122" s="114"/>
      <c r="H122" s="106" t="str">
        <f t="shared" si="2"/>
        <v/>
      </c>
      <c r="I122" s="98"/>
      <c r="J122" s="98"/>
      <c r="K122" s="46"/>
    </row>
    <row r="123" spans="1:11" x14ac:dyDescent="0.25">
      <c r="A123" s="111" t="str">
        <f>IF('Orçamento-base'!A123&gt;0,'Orçamento-base'!A123,"")</f>
        <v/>
      </c>
      <c r="B123" s="111">
        <f>'Orçamento-base'!B123</f>
        <v>0</v>
      </c>
      <c r="C123" s="111" t="str">
        <f>IF('Orçamento-base'!C123&gt;0,'Orçamento-base'!C123,"")</f>
        <v/>
      </c>
      <c r="D123" s="106" t="str">
        <f>IF('Orçamento-base'!G123&gt;0,'Orçamento-base'!G123,"")</f>
        <v/>
      </c>
      <c r="E123" s="124" t="str">
        <f>IF('Orçamento-base'!H123&gt;0,'Orçamento-base'!H123,"")</f>
        <v/>
      </c>
      <c r="F123" s="106" t="str">
        <f>IF('Orçamento-base'!I123&gt;0,'Orçamento-base'!I123,"")</f>
        <v/>
      </c>
      <c r="G123" s="114"/>
      <c r="H123" s="106" t="str">
        <f t="shared" si="2"/>
        <v/>
      </c>
      <c r="I123" s="98"/>
      <c r="J123" s="98"/>
      <c r="K123" s="46"/>
    </row>
    <row r="124" spans="1:11" x14ac:dyDescent="0.25">
      <c r="A124" s="111" t="str">
        <f>IF('Orçamento-base'!A124&gt;0,'Orçamento-base'!A124,"")</f>
        <v/>
      </c>
      <c r="B124" s="111">
        <f>'Orçamento-base'!B124</f>
        <v>0</v>
      </c>
      <c r="C124" s="111" t="str">
        <f>IF('Orçamento-base'!C124&gt;0,'Orçamento-base'!C124,"")</f>
        <v/>
      </c>
      <c r="D124" s="106" t="str">
        <f>IF('Orçamento-base'!G124&gt;0,'Orçamento-base'!G124,"")</f>
        <v/>
      </c>
      <c r="E124" s="124" t="str">
        <f>IF('Orçamento-base'!H124&gt;0,'Orçamento-base'!H124,"")</f>
        <v/>
      </c>
      <c r="F124" s="106" t="str">
        <f>IF('Orçamento-base'!I124&gt;0,'Orçamento-base'!I124,"")</f>
        <v/>
      </c>
      <c r="G124" s="114"/>
      <c r="H124" s="106" t="str">
        <f t="shared" si="2"/>
        <v/>
      </c>
      <c r="I124" s="98"/>
      <c r="J124" s="98"/>
      <c r="K124" s="46"/>
    </row>
    <row r="125" spans="1:11" x14ac:dyDescent="0.25">
      <c r="A125" s="111" t="str">
        <f>IF('Orçamento-base'!A125&gt;0,'Orçamento-base'!A125,"")</f>
        <v/>
      </c>
      <c r="B125" s="111">
        <f>'Orçamento-base'!B125</f>
        <v>0</v>
      </c>
      <c r="C125" s="111" t="str">
        <f>IF('Orçamento-base'!C125&gt;0,'Orçamento-base'!C125,"")</f>
        <v/>
      </c>
      <c r="D125" s="106" t="str">
        <f>IF('Orçamento-base'!G125&gt;0,'Orçamento-base'!G125,"")</f>
        <v/>
      </c>
      <c r="E125" s="124" t="str">
        <f>IF('Orçamento-base'!H125&gt;0,'Orçamento-base'!H125,"")</f>
        <v/>
      </c>
      <c r="F125" s="106" t="str">
        <f>IF('Orçamento-base'!I125&gt;0,'Orçamento-base'!I125,"")</f>
        <v/>
      </c>
      <c r="G125" s="114"/>
      <c r="H125" s="106" t="str">
        <f t="shared" si="2"/>
        <v/>
      </c>
      <c r="I125" s="98"/>
      <c r="J125" s="98"/>
      <c r="K125" s="46"/>
    </row>
    <row r="126" spans="1:11" x14ac:dyDescent="0.25">
      <c r="A126" s="111" t="str">
        <f>IF('Orçamento-base'!A126&gt;0,'Orçamento-base'!A126,"")</f>
        <v/>
      </c>
      <c r="B126" s="111">
        <f>'Orçamento-base'!B126</f>
        <v>0</v>
      </c>
      <c r="C126" s="111" t="str">
        <f>IF('Orçamento-base'!C126&gt;0,'Orçamento-base'!C126,"")</f>
        <v/>
      </c>
      <c r="D126" s="106" t="str">
        <f>IF('Orçamento-base'!G126&gt;0,'Orçamento-base'!G126,"")</f>
        <v/>
      </c>
      <c r="E126" s="124" t="str">
        <f>IF('Orçamento-base'!H126&gt;0,'Orçamento-base'!H126,"")</f>
        <v/>
      </c>
      <c r="F126" s="106" t="str">
        <f>IF('Orçamento-base'!I126&gt;0,'Orçamento-base'!I126,"")</f>
        <v/>
      </c>
      <c r="G126" s="114"/>
      <c r="H126" s="106" t="str">
        <f t="shared" si="2"/>
        <v/>
      </c>
      <c r="I126" s="98"/>
      <c r="J126" s="98"/>
      <c r="K126" s="46"/>
    </row>
    <row r="127" spans="1:11" x14ac:dyDescent="0.25">
      <c r="A127" s="111" t="str">
        <f>IF('Orçamento-base'!A127&gt;0,'Orçamento-base'!A127,"")</f>
        <v/>
      </c>
      <c r="B127" s="111">
        <f>'Orçamento-base'!B127</f>
        <v>0</v>
      </c>
      <c r="C127" s="111" t="str">
        <f>IF('Orçamento-base'!C127&gt;0,'Orçamento-base'!C127,"")</f>
        <v/>
      </c>
      <c r="D127" s="106" t="str">
        <f>IF('Orçamento-base'!G127&gt;0,'Orçamento-base'!G127,"")</f>
        <v/>
      </c>
      <c r="E127" s="124" t="str">
        <f>IF('Orçamento-base'!H127&gt;0,'Orçamento-base'!H127,"")</f>
        <v/>
      </c>
      <c r="F127" s="106" t="str">
        <f>IF('Orçamento-base'!I127&gt;0,'Orçamento-base'!I127,"")</f>
        <v/>
      </c>
      <c r="G127" s="114"/>
      <c r="H127" s="106" t="str">
        <f t="shared" si="2"/>
        <v/>
      </c>
      <c r="I127" s="98"/>
      <c r="J127" s="98"/>
      <c r="K127" s="46"/>
    </row>
    <row r="128" spans="1:11" x14ac:dyDescent="0.25">
      <c r="A128" s="111" t="str">
        <f>IF('Orçamento-base'!A128&gt;0,'Orçamento-base'!A128,"")</f>
        <v/>
      </c>
      <c r="B128" s="111">
        <f>'Orçamento-base'!B128</f>
        <v>0</v>
      </c>
      <c r="C128" s="111" t="str">
        <f>IF('Orçamento-base'!C128&gt;0,'Orçamento-base'!C128,"")</f>
        <v/>
      </c>
      <c r="D128" s="106" t="str">
        <f>IF('Orçamento-base'!G128&gt;0,'Orçamento-base'!G128,"")</f>
        <v/>
      </c>
      <c r="E128" s="124" t="str">
        <f>IF('Orçamento-base'!H128&gt;0,'Orçamento-base'!H128,"")</f>
        <v/>
      </c>
      <c r="F128" s="106" t="str">
        <f>IF('Orçamento-base'!I128&gt;0,'Orçamento-base'!I128,"")</f>
        <v/>
      </c>
      <c r="G128" s="114"/>
      <c r="H128" s="106" t="str">
        <f t="shared" si="2"/>
        <v/>
      </c>
      <c r="I128" s="98"/>
      <c r="J128" s="98"/>
      <c r="K128" s="46"/>
    </row>
    <row r="129" spans="1:11" x14ac:dyDescent="0.25">
      <c r="A129" s="111" t="str">
        <f>IF('Orçamento-base'!A129&gt;0,'Orçamento-base'!A129,"")</f>
        <v/>
      </c>
      <c r="B129" s="111">
        <f>'Orçamento-base'!B129</f>
        <v>0</v>
      </c>
      <c r="C129" s="111" t="str">
        <f>IF('Orçamento-base'!C129&gt;0,'Orçamento-base'!C129,"")</f>
        <v/>
      </c>
      <c r="D129" s="106" t="str">
        <f>IF('Orçamento-base'!G129&gt;0,'Orçamento-base'!G129,"")</f>
        <v/>
      </c>
      <c r="E129" s="124" t="str">
        <f>IF('Orçamento-base'!H129&gt;0,'Orçamento-base'!H129,"")</f>
        <v/>
      </c>
      <c r="F129" s="106" t="str">
        <f>IF('Orçamento-base'!I129&gt;0,'Orçamento-base'!I129,"")</f>
        <v/>
      </c>
      <c r="G129" s="114"/>
      <c r="H129" s="106" t="str">
        <f t="shared" si="2"/>
        <v/>
      </c>
      <c r="I129" s="98"/>
      <c r="J129" s="98"/>
      <c r="K129" s="46"/>
    </row>
    <row r="130" spans="1:11" x14ac:dyDescent="0.25">
      <c r="A130" s="111" t="str">
        <f>IF('Orçamento-base'!A130&gt;0,'Orçamento-base'!A130,"")</f>
        <v/>
      </c>
      <c r="B130" s="111">
        <f>'Orçamento-base'!B130</f>
        <v>0</v>
      </c>
      <c r="C130" s="111" t="str">
        <f>IF('Orçamento-base'!C130&gt;0,'Orçamento-base'!C130,"")</f>
        <v/>
      </c>
      <c r="D130" s="106" t="str">
        <f>IF('Orçamento-base'!G130&gt;0,'Orçamento-base'!G130,"")</f>
        <v/>
      </c>
      <c r="E130" s="124" t="str">
        <f>IF('Orçamento-base'!H130&gt;0,'Orçamento-base'!H130,"")</f>
        <v/>
      </c>
      <c r="F130" s="106" t="str">
        <f>IF('Orçamento-base'!I130&gt;0,'Orçamento-base'!I130,"")</f>
        <v/>
      </c>
      <c r="G130" s="114"/>
      <c r="H130" s="106" t="str">
        <f t="shared" si="2"/>
        <v/>
      </c>
      <c r="I130" s="98"/>
      <c r="J130" s="98"/>
      <c r="K130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85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2025-03-21T19:16:48Z</dcterms:modified>
</cp:coreProperties>
</file>