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"/>
    </mc:Choice>
  </mc:AlternateContent>
  <xr:revisionPtr revIDLastSave="0" documentId="8_{8E70410B-A628-460B-8EFA-3E857F35F049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7" i="6" l="1"/>
  <c r="B97" i="6"/>
  <c r="C97" i="6"/>
  <c r="D97" i="6"/>
  <c r="E97" i="6"/>
  <c r="F97" i="6"/>
  <c r="H97" i="6"/>
  <c r="A98" i="6"/>
  <c r="B98" i="6"/>
  <c r="C98" i="6"/>
  <c r="D98" i="6"/>
  <c r="E98" i="6"/>
  <c r="F98" i="6"/>
  <c r="H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H100" i="6" s="1"/>
  <c r="F100" i="6"/>
  <c r="A101" i="6"/>
  <c r="B101" i="6"/>
  <c r="C101" i="6"/>
  <c r="D101" i="6"/>
  <c r="E101" i="6"/>
  <c r="H101" i="6" s="1"/>
  <c r="F101" i="6"/>
  <c r="A102" i="6"/>
  <c r="B102" i="6"/>
  <c r="C102" i="6"/>
  <c r="D102" i="6"/>
  <c r="E102" i="6"/>
  <c r="F102" i="6"/>
  <c r="H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H104" i="6" s="1"/>
  <c r="F104" i="6"/>
  <c r="A105" i="6"/>
  <c r="B105" i="6"/>
  <c r="C105" i="6"/>
  <c r="D105" i="6"/>
  <c r="E105" i="6"/>
  <c r="F105" i="6"/>
  <c r="H105" i="6"/>
  <c r="A106" i="6"/>
  <c r="B106" i="6"/>
  <c r="C106" i="6"/>
  <c r="D106" i="6"/>
  <c r="E106" i="6"/>
  <c r="F106" i="6"/>
  <c r="H106" i="6"/>
  <c r="A107" i="6"/>
  <c r="B107" i="6"/>
  <c r="C107" i="6"/>
  <c r="D107" i="6"/>
  <c r="E107" i="6"/>
  <c r="H107" i="6" s="1"/>
  <c r="F107" i="6"/>
  <c r="A108" i="6"/>
  <c r="B108" i="6"/>
  <c r="C108" i="6"/>
  <c r="D108" i="6"/>
  <c r="E108" i="6"/>
  <c r="H108" i="6" s="1"/>
  <c r="F108" i="6"/>
  <c r="A109" i="6"/>
  <c r="B109" i="6"/>
  <c r="C109" i="6"/>
  <c r="D109" i="6"/>
  <c r="E109" i="6"/>
  <c r="H109" i="6" s="1"/>
  <c r="F109" i="6"/>
  <c r="A110" i="6"/>
  <c r="B110" i="6"/>
  <c r="C110" i="6"/>
  <c r="D110" i="6"/>
  <c r="E110" i="6"/>
  <c r="F110" i="6"/>
  <c r="H110" i="6"/>
  <c r="A111" i="6"/>
  <c r="B111" i="6"/>
  <c r="C111" i="6"/>
  <c r="D111" i="6"/>
  <c r="E111" i="6"/>
  <c r="H111" i="6" s="1"/>
  <c r="F111" i="6"/>
  <c r="A112" i="6"/>
  <c r="B112" i="6"/>
  <c r="C112" i="6"/>
  <c r="D112" i="6"/>
  <c r="E112" i="6"/>
  <c r="H112" i="6" s="1"/>
  <c r="F112" i="6"/>
  <c r="A113" i="6"/>
  <c r="B113" i="6"/>
  <c r="C113" i="6"/>
  <c r="D113" i="6"/>
  <c r="E113" i="6"/>
  <c r="F113" i="6"/>
  <c r="H113" i="6"/>
  <c r="A114" i="6"/>
  <c r="B114" i="6"/>
  <c r="C114" i="6"/>
  <c r="D114" i="6"/>
  <c r="E114" i="6"/>
  <c r="F114" i="6"/>
  <c r="H114" i="6"/>
  <c r="A115" i="6"/>
  <c r="B115" i="6"/>
  <c r="C115" i="6"/>
  <c r="D115" i="6"/>
  <c r="E115" i="6"/>
  <c r="H115" i="6" s="1"/>
  <c r="F115" i="6"/>
  <c r="A116" i="6"/>
  <c r="B116" i="6"/>
  <c r="C116" i="6"/>
  <c r="D116" i="6"/>
  <c r="E116" i="6"/>
  <c r="H116" i="6" s="1"/>
  <c r="F116" i="6"/>
  <c r="A117" i="6"/>
  <c r="B117" i="6"/>
  <c r="C117" i="6"/>
  <c r="D117" i="6"/>
  <c r="E117" i="6"/>
  <c r="F117" i="6"/>
  <c r="H117" i="6"/>
  <c r="A118" i="6"/>
  <c r="B118" i="6"/>
  <c r="C118" i="6"/>
  <c r="D118" i="6"/>
  <c r="E118" i="6"/>
  <c r="F118" i="6"/>
  <c r="H118" i="6"/>
  <c r="A119" i="6"/>
  <c r="B119" i="6"/>
  <c r="C119" i="6"/>
  <c r="D119" i="6"/>
  <c r="E119" i="6"/>
  <c r="H119" i="6" s="1"/>
  <c r="F119" i="6"/>
  <c r="A120" i="6"/>
  <c r="B120" i="6"/>
  <c r="C120" i="6"/>
  <c r="D120" i="6"/>
  <c r="E120" i="6"/>
  <c r="H120" i="6" s="1"/>
  <c r="F120" i="6"/>
  <c r="A121" i="6"/>
  <c r="B121" i="6"/>
  <c r="C121" i="6"/>
  <c r="D121" i="6"/>
  <c r="E121" i="6"/>
  <c r="F121" i="6"/>
  <c r="H121" i="6"/>
  <c r="A122" i="6"/>
  <c r="B122" i="6"/>
  <c r="C122" i="6"/>
  <c r="D122" i="6"/>
  <c r="E122" i="6"/>
  <c r="F122" i="6"/>
  <c r="H122" i="6"/>
  <c r="A123" i="6"/>
  <c r="B123" i="6"/>
  <c r="C123" i="6"/>
  <c r="D123" i="6"/>
  <c r="E123" i="6"/>
  <c r="H123" i="6" s="1"/>
  <c r="F123" i="6"/>
  <c r="A124" i="6"/>
  <c r="B124" i="6"/>
  <c r="C124" i="6"/>
  <c r="D124" i="6"/>
  <c r="E124" i="6"/>
  <c r="H124" i="6" s="1"/>
  <c r="F124" i="6"/>
  <c r="A125" i="6"/>
  <c r="B125" i="6"/>
  <c r="C125" i="6"/>
  <c r="D125" i="6"/>
  <c r="E125" i="6"/>
  <c r="F125" i="6"/>
  <c r="H125" i="6"/>
  <c r="A126" i="6"/>
  <c r="B126" i="6"/>
  <c r="C126" i="6"/>
  <c r="D126" i="6"/>
  <c r="E126" i="6"/>
  <c r="F126" i="6"/>
  <c r="H126" i="6"/>
  <c r="A127" i="6"/>
  <c r="B127" i="6"/>
  <c r="C127" i="6"/>
  <c r="D127" i="6"/>
  <c r="E127" i="6"/>
  <c r="H127" i="6" s="1"/>
  <c r="F127" i="6"/>
  <c r="A128" i="6"/>
  <c r="B128" i="6"/>
  <c r="C128" i="6"/>
  <c r="D128" i="6"/>
  <c r="E128" i="6"/>
  <c r="H128" i="6" s="1"/>
  <c r="F128" i="6"/>
  <c r="A129" i="6"/>
  <c r="B129" i="6"/>
  <c r="C129" i="6"/>
  <c r="D129" i="6"/>
  <c r="E129" i="6"/>
  <c r="F129" i="6"/>
  <c r="H129" i="6"/>
  <c r="A130" i="6"/>
  <c r="B130" i="6"/>
  <c r="C130" i="6"/>
  <c r="D130" i="6"/>
  <c r="E130" i="6"/>
  <c r="F130" i="6"/>
  <c r="H130" i="6"/>
  <c r="A83" i="6"/>
  <c r="B83" i="6"/>
  <c r="C83" i="6"/>
  <c r="D83" i="6"/>
  <c r="E83" i="6"/>
  <c r="F83" i="6"/>
  <c r="H83" i="6"/>
  <c r="A84" i="6"/>
  <c r="B84" i="6"/>
  <c r="C84" i="6"/>
  <c r="D84" i="6"/>
  <c r="E84" i="6"/>
  <c r="F84" i="6"/>
  <c r="H84" i="6"/>
  <c r="A85" i="6"/>
  <c r="B85" i="6"/>
  <c r="C85" i="6"/>
  <c r="D85" i="6"/>
  <c r="E85" i="6"/>
  <c r="H85" i="6" s="1"/>
  <c r="F85" i="6"/>
  <c r="A86" i="6"/>
  <c r="B86" i="6"/>
  <c r="C86" i="6"/>
  <c r="D86" i="6"/>
  <c r="E86" i="6"/>
  <c r="H86" i="6" s="1"/>
  <c r="F86" i="6"/>
  <c r="A87" i="6"/>
  <c r="B87" i="6"/>
  <c r="C87" i="6"/>
  <c r="D87" i="6"/>
  <c r="E87" i="6"/>
  <c r="H87" i="6" s="1"/>
  <c r="F87" i="6"/>
  <c r="A88" i="6"/>
  <c r="B88" i="6"/>
  <c r="C88" i="6"/>
  <c r="D88" i="6"/>
  <c r="E88" i="6"/>
  <c r="F88" i="6"/>
  <c r="H88" i="6"/>
  <c r="A89" i="6"/>
  <c r="B89" i="6"/>
  <c r="C89" i="6"/>
  <c r="D89" i="6"/>
  <c r="E89" i="6"/>
  <c r="H89" i="6" s="1"/>
  <c r="F89" i="6"/>
  <c r="A90" i="6"/>
  <c r="B90" i="6"/>
  <c r="C90" i="6"/>
  <c r="D90" i="6"/>
  <c r="E90" i="6"/>
  <c r="H90" i="6" s="1"/>
  <c r="F90" i="6"/>
  <c r="A91" i="6"/>
  <c r="B91" i="6"/>
  <c r="C91" i="6"/>
  <c r="D91" i="6"/>
  <c r="E91" i="6"/>
  <c r="F91" i="6"/>
  <c r="H91" i="6"/>
  <c r="A92" i="6"/>
  <c r="B92" i="6"/>
  <c r="C92" i="6"/>
  <c r="D92" i="6"/>
  <c r="E92" i="6"/>
  <c r="F92" i="6"/>
  <c r="H92" i="6"/>
  <c r="A93" i="6"/>
  <c r="B93" i="6"/>
  <c r="C93" i="6"/>
  <c r="D93" i="6"/>
  <c r="E93" i="6"/>
  <c r="H93" i="6" s="1"/>
  <c r="F93" i="6"/>
  <c r="A94" i="6"/>
  <c r="B94" i="6"/>
  <c r="C94" i="6"/>
  <c r="D94" i="6"/>
  <c r="E94" i="6"/>
  <c r="H94" i="6" s="1"/>
  <c r="F94" i="6"/>
  <c r="A95" i="6"/>
  <c r="B95" i="6"/>
  <c r="C95" i="6"/>
  <c r="D95" i="6"/>
  <c r="E95" i="6"/>
  <c r="F95" i="6"/>
  <c r="H95" i="6"/>
  <c r="A96" i="6"/>
  <c r="B96" i="6"/>
  <c r="C96" i="6"/>
  <c r="D96" i="6"/>
  <c r="E96" i="6"/>
  <c r="F96" i="6"/>
  <c r="H96" i="6"/>
  <c r="A14" i="6"/>
  <c r="B14" i="6"/>
  <c r="C14" i="6"/>
  <c r="D14" i="6"/>
  <c r="E14" i="6"/>
  <c r="F14" i="6"/>
  <c r="H14" i="6"/>
  <c r="A15" i="6"/>
  <c r="B15" i="6"/>
  <c r="C15" i="6"/>
  <c r="D15" i="6"/>
  <c r="E15" i="6"/>
  <c r="F15" i="6"/>
  <c r="H15" i="6"/>
  <c r="A16" i="6"/>
  <c r="B16" i="6"/>
  <c r="C16" i="6"/>
  <c r="D16" i="6"/>
  <c r="E16" i="6"/>
  <c r="F16" i="6"/>
  <c r="H16" i="6"/>
  <c r="A17" i="6"/>
  <c r="B17" i="6"/>
  <c r="C17" i="6"/>
  <c r="D17" i="6"/>
  <c r="E17" i="6"/>
  <c r="F17" i="6"/>
  <c r="H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F23" i="6"/>
  <c r="H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H26" i="6" s="1"/>
  <c r="F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F31" i="6"/>
  <c r="H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H34" i="6" s="1"/>
  <c r="F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F39" i="6"/>
  <c r="H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H42" i="6" s="1"/>
  <c r="F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F47" i="6"/>
  <c r="H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H50" i="6" s="1"/>
  <c r="F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F55" i="6"/>
  <c r="H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H58" i="6" s="1"/>
  <c r="F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F63" i="6"/>
  <c r="H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A68" i="6"/>
  <c r="B68" i="6"/>
  <c r="C68" i="6"/>
  <c r="D68" i="6"/>
  <c r="E68" i="6"/>
  <c r="H68" i="6" s="1"/>
  <c r="F68" i="6"/>
  <c r="A69" i="6"/>
  <c r="B69" i="6"/>
  <c r="C69" i="6"/>
  <c r="D69" i="6"/>
  <c r="E69" i="6"/>
  <c r="F69" i="6"/>
  <c r="H69" i="6"/>
  <c r="A70" i="6"/>
  <c r="B70" i="6"/>
  <c r="C70" i="6"/>
  <c r="D70" i="6"/>
  <c r="E70" i="6"/>
  <c r="F70" i="6"/>
  <c r="H70" i="6"/>
  <c r="A71" i="6"/>
  <c r="B71" i="6"/>
  <c r="C71" i="6"/>
  <c r="D71" i="6"/>
  <c r="E71" i="6"/>
  <c r="F71" i="6"/>
  <c r="H71" i="6"/>
  <c r="A72" i="6"/>
  <c r="B72" i="6"/>
  <c r="C72" i="6"/>
  <c r="D72" i="6"/>
  <c r="E72" i="6"/>
  <c r="H72" i="6" s="1"/>
  <c r="F72" i="6"/>
  <c r="A73" i="6"/>
  <c r="B73" i="6"/>
  <c r="C73" i="6"/>
  <c r="D73" i="6"/>
  <c r="E73" i="6"/>
  <c r="F73" i="6"/>
  <c r="H73" i="6"/>
  <c r="A74" i="6"/>
  <c r="B74" i="6"/>
  <c r="C74" i="6"/>
  <c r="D74" i="6"/>
  <c r="E74" i="6"/>
  <c r="F74" i="6"/>
  <c r="H74" i="6"/>
  <c r="A75" i="6"/>
  <c r="B75" i="6"/>
  <c r="C75" i="6"/>
  <c r="D75" i="6"/>
  <c r="E75" i="6"/>
  <c r="H75" i="6" s="1"/>
  <c r="F75" i="6"/>
  <c r="A76" i="6"/>
  <c r="B76" i="6"/>
  <c r="C76" i="6"/>
  <c r="D76" i="6"/>
  <c r="E76" i="6"/>
  <c r="H76" i="6" s="1"/>
  <c r="F76" i="6"/>
  <c r="A77" i="6"/>
  <c r="B77" i="6"/>
  <c r="C77" i="6"/>
  <c r="D77" i="6"/>
  <c r="E77" i="6"/>
  <c r="F77" i="6"/>
  <c r="H77" i="6"/>
  <c r="A78" i="6"/>
  <c r="B78" i="6"/>
  <c r="C78" i="6"/>
  <c r="D78" i="6"/>
  <c r="E78" i="6"/>
  <c r="F78" i="6"/>
  <c r="H78" i="6"/>
  <c r="A79" i="6"/>
  <c r="B79" i="6"/>
  <c r="C79" i="6"/>
  <c r="D79" i="6"/>
  <c r="E79" i="6"/>
  <c r="F79" i="6"/>
  <c r="H79" i="6"/>
  <c r="A80" i="6"/>
  <c r="B80" i="6"/>
  <c r="C80" i="6"/>
  <c r="D80" i="6"/>
  <c r="E80" i="6"/>
  <c r="H80" i="6" s="1"/>
  <c r="F80" i="6"/>
  <c r="A81" i="6"/>
  <c r="B81" i="6"/>
  <c r="C81" i="6"/>
  <c r="D81" i="6"/>
  <c r="E81" i="6"/>
  <c r="F81" i="6"/>
  <c r="H81" i="6"/>
  <c r="A82" i="6"/>
  <c r="B82" i="6"/>
  <c r="C82" i="6"/>
  <c r="D82" i="6"/>
  <c r="E82" i="6"/>
  <c r="F82" i="6"/>
  <c r="H82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 s="1"/>
  <c r="B22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3" i="3" l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4" i="3" l="1"/>
  <c r="B35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6" i="3" l="1"/>
  <c r="B37" i="3"/>
  <c r="B13" i="6"/>
  <c r="C6" i="6" s="1"/>
  <c r="B7" i="2" s="1"/>
  <c r="B38" i="3" l="1"/>
  <c r="B39" i="3" s="1"/>
  <c r="B40" i="3" l="1"/>
  <c r="B41" i="3"/>
  <c r="B42" i="3" s="1"/>
  <c r="B43" i="3" l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C6" i="3" l="1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<sst xmlns="http://schemas.openxmlformats.org/spreadsheetml/2006/main" count="15329" uniqueCount="4129">
  <si>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</si>
  <si>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</si>
  <si>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</si>
  <si>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</si>
  <si>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</si>
  <si>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</si>
  <si>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</si>
  <si>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</si>
  <si>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</si>
  <si>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</si>
  <si>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</si>
  <si>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</si>
  <si>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</si>
  <si>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</si>
  <si>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</si>
  <si>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</si>
  <si>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</si>
  <si>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</si>
  <si>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</si>
  <si>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</si>
  <si>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</si>
  <si>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</si>
  <si>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</si>
  <si>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</si>
  <si>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</si>
  <si>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</si>
  <si>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</si>
  <si>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</si>
  <si>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</si>
  <si>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</si>
  <si>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</si>
  <si>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</si>
  <si>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</si>
  <si>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</si>
  <si>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</si>
  <si>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</si>
  <si>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</si>
  <si>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</si>
  <si>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</si>
  <si>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</si>
  <si>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</si>
  <si>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</si>
  <si>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</si>
  <si>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</si>
  <si>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</si>
  <si>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</si>
  <si>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</si>
  <si>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</si>
  <si>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</si>
  <si>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</si>
  <si>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</si>
  <si>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</si>
  <si>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</si>
  <si>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</si>
  <si>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</si>
  <si>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</si>
  <si>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</si>
  <si>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</si>
  <si>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</si>
  <si>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</si>
  <si>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</si>
  <si>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</si>
  <si>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</si>
  <si>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</si>
  <si>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</si>
  <si>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</si>
  <si>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</si>
  <si>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</si>
  <si>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</si>
  <si>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</si>
  <si>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</si>
  <si>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</si>
  <si>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</si>
  <si>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</si>
  <si>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</si>
  <si>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</si>
  <si>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</si>
  <si>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</si>
  <si>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</si>
  <si>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</si>
  <si>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</si>
  <si>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</si>
  <si>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</si>
  <si>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</si>
  <si>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</si>
  <si>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</si>
  <si>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</si>
  <si>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</si>
  <si>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</si>
  <si>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</si>
  <si>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</si>
  <si>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</si>
  <si>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</si>
  <si>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</si>
  <si>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</si>
  <si>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</si>
  <si>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</si>
  <si>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</si>
  <si>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</si>
  <si>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</si>
  <si>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</si>
  <si>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</si>
  <si>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</si>
  <si>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</si>
  <si>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</si>
  <si>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</si>
  <si>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</si>
  <si>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</si>
  <si>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</si>
  <si>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</si>
  <si>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</si>
  <si>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</si>
  <si>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</si>
  <si>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</si>
  <si>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</si>
  <si>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</si>
  <si>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</si>
  <si>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</si>
  <si>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</si>
  <si>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</si>
  <si>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</si>
  <si>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</si>
  <si>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</si>
  <si>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</si>
  <si>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</si>
  <si>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</si>
  <si>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</si>
  <si>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</si>
  <si>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</si>
  <si>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</si>
  <si>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</si>
  <si>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</si>
  <si>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</si>
  <si>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</si>
  <si>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</si>
  <si>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</si>
  <si>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</si>
  <si>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</si>
  <si>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</si>
  <si>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</si>
  <si>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</si>
  <si>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</si>
  <si>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</si>
  <si>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</si>
  <si>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</si>
  <si>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</si>
  <si>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</si>
  <si>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</si>
  <si>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</si>
  <si>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</si>
  <si>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</si>
  <si>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</si>
  <si>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</si>
  <si>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</si>
  <si>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</si>
  <si>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</si>
  <si>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</si>
  <si>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</si>
  <si>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</si>
  <si>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</si>
  <si>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</si>
  <si>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</si>
  <si>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</si>
  <si>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</si>
  <si>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</si>
  <si>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</si>
  <si>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</si>
  <si>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</si>
  <si>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</si>
  <si>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</si>
  <si>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</si>
  <si>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</si>
  <si>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</si>
  <si>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</si>
  <si>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</si>
  <si>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</si>
  <si>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</si>
  <si>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</si>
  <si>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</si>
  <si>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</si>
  <si>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</si>
  <si>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</si>
  <si>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</si>
  <si>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</si>
  <si>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</si>
  <si>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</si>
  <si>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</si>
  <si>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</si>
  <si>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</si>
  <si>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</si>
  <si>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</si>
  <si>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</si>
  <si>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</si>
  <si>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</si>
  <si>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</si>
  <si>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</si>
  <si>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</si>
  <si>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</si>
  <si>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</si>
  <si>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</si>
  <si>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</si>
  <si>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</si>
  <si>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</si>
  <si>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</si>
  <si>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</si>
  <si>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</si>
  <si>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</si>
  <si>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</si>
  <si>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</si>
  <si>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</si>
  <si>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</si>
  <si>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</si>
  <si>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</si>
  <si>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</si>
  <si>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</si>
  <si>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</si>
  <si>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</si>
  <si>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</si>
  <si>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</si>
  <si>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</si>
  <si>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</si>
  <si>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</si>
  <si>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</si>
  <si>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</si>
  <si>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</si>
  <si>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</si>
  <si>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</si>
  <si>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</si>
  <si>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</si>
  <si>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</si>
  <si>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</si>
  <si>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</si>
  <si>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</si>
  <si>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</si>
  <si>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</si>
  <si>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</si>
  <si>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</si>
  <si>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</si>
  <si>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</si>
  <si>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</si>
  <si>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</si>
  <si>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</si>
  <si>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</si>
  <si>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</si>
  <si>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</si>
  <si>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</si>
  <si>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</si>
  <si>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</si>
  <si>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</si>
  <si>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</si>
  <si>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</si>
  <si>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</si>
  <si>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</si>
  <si>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</si>
  <si>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</si>
  <si>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</si>
  <si>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</si>
  <si>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</si>
  <si>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</si>
  <si>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</si>
  <si>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</si>
  <si>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</si>
  <si>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</si>
  <si>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</si>
  <si>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</si>
  <si>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</si>
  <si>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</si>
  <si>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</si>
  <si>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</si>
  <si>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</si>
  <si>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</si>
  <si>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</si>
  <si>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</si>
  <si>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</si>
  <si>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</si>
  <si>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</si>
  <si>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</si>
  <si>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</si>
  <si>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</si>
  <si>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</si>
  <si>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</si>
  <si>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</si>
  <si>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</si>
  <si>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</si>
  <si>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</si>
  <si>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</si>
  <si>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</si>
  <si>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</si>
  <si>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</si>
  <si>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</si>
  <si>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</si>
  <si>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</si>
  <si>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</si>
  <si>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</si>
  <si>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</si>
  <si>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</si>
  <si>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</si>
  <si>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</si>
  <si>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</si>
  <si>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</si>
  <si>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</si>
  <si>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</si>
  <si>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</si>
  <si>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</si>
  <si>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</si>
  <si>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</si>
  <si>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</si>
  <si>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</si>
  <si>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</si>
  <si>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</si>
  <si>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</si>
  <si>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</si>
  <si>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</si>
  <si>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</si>
  <si>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</si>
  <si>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</si>
  <si>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</si>
  <si>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</si>
  <si>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</si>
  <si>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</si>
  <si>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</si>
  <si>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</si>
  <si>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</si>
  <si>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</si>
  <si>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</si>
  <si>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</si>
  <si>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</si>
  <si>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</si>
  <si>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</si>
  <si>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</si>
  <si>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</si>
  <si>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</si>
  <si>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</si>
  <si>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</si>
  <si>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</si>
  <si>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</si>
  <si>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</si>
  <si>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</si>
  <si>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</si>
  <si>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</si>
  <si>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</si>
  <si>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</si>
  <si>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</si>
  <si>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</si>
  <si>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</si>
  <si>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</si>
  <si>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</si>
  <si>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</si>
  <si>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</si>
  <si>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</si>
  <si>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</si>
  <si>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</si>
  <si>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</si>
  <si>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</si>
  <si>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</si>
  <si>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</si>
  <si>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</si>
  <si>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</si>
  <si>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</si>
  <si>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</si>
  <si>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</si>
  <si>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</si>
  <si>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</si>
  <si>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</si>
  <si>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</si>
  <si>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</si>
  <si>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</si>
  <si>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</si>
  <si>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</si>
  <si>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</si>
  <si>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</si>
  <si>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</si>
  <si>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</si>
  <si>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</si>
  <si>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</si>
  <si>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</si>
  <si>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</si>
  <si>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</si>
  <si>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</si>
  <si>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</si>
  <si>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</si>
  <si>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</si>
  <si>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</si>
  <si>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</si>
  <si>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</si>
  <si>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</si>
  <si>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</si>
  <si>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</si>
  <si>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</si>
  <si>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</si>
  <si>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</si>
  <si>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</si>
  <si>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</si>
  <si>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</si>
  <si>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</si>
  <si>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</si>
  <si>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</si>
  <si>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</si>
  <si>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</si>
  <si>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</si>
  <si>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</si>
  <si>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</si>
  <si>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</si>
  <si>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</si>
  <si>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</si>
  <si>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</si>
  <si>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</si>
  <si>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</si>
  <si>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</si>
  <si>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</si>
  <si>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</si>
  <si>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</si>
  <si>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</si>
  <si>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</si>
  <si>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</si>
  <si>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</si>
  <si>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</si>
  <si>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</si>
  <si>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</si>
  <si>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</si>
  <si>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</si>
  <si>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</si>
  <si>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</si>
  <si>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</si>
  <si>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</si>
  <si>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</si>
  <si>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</si>
  <si>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</si>
  <si>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</si>
  <si>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</si>
  <si>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</si>
  <si>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</si>
  <si>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</si>
  <si>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</si>
  <si>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</si>
  <si>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</si>
  <si>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</si>
  <si>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</si>
  <si>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</si>
  <si>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</si>
  <si>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</si>
  <si>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</si>
  <si>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</si>
  <si>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</si>
  <si>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</si>
  <si>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</si>
  <si>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</si>
  <si>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</si>
  <si>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</si>
  <si>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</si>
  <si>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</si>
  <si>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</si>
  <si>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</si>
  <si>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</si>
  <si>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</si>
  <si>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</si>
  <si>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</si>
  <si>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</si>
  <si>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</si>
  <si>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</si>
  <si>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</si>
  <si>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</si>
  <si>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</si>
  <si>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</si>
  <si>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</si>
  <si>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</si>
  <si>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</si>
  <si>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</si>
  <si>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</si>
  <si>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</si>
  <si>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</si>
  <si>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</si>
  <si>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</si>
  <si>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</si>
  <si>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</si>
  <si>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</si>
  <si>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</si>
  <si>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</si>
  <si>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</si>
  <si>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</si>
  <si>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</si>
  <si>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</si>
  <si>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</si>
  <si>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</si>
  <si>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</si>
  <si>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</si>
  <si>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</si>
  <si>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</si>
  <si>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</si>
  <si>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</si>
  <si>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</si>
  <si>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</si>
  <si>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</si>
  <si>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</si>
  <si>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</si>
  <si>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</si>
  <si>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</si>
  <si>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</si>
  <si>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</si>
  <si>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</si>
  <si>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</si>
  <si>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</si>
  <si>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</si>
  <si>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</si>
  <si>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</si>
  <si>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</si>
  <si>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</si>
  <si>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</si>
  <si>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</si>
  <si>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</si>
  <si>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</si>
  <si>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</si>
  <si>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</si>
  <si>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</si>
  <si>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</si>
  <si>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</si>
  <si>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</si>
  <si>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</si>
  <si>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</si>
  <si>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</si>
  <si>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</si>
  <si>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</si>
  <si>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</si>
  <si>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</si>
  <si>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</si>
  <si>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</si>
  <si>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</si>
  <si>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</si>
  <si>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</si>
  <si>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</si>
  <si>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</si>
  <si>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</si>
  <si>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</si>
  <si>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</si>
  <si>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</si>
  <si>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</si>
  <si>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</si>
  <si>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</si>
  <si>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</si>
  <si>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</si>
  <si>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</si>
  <si>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</si>
  <si>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</si>
  <si>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</si>
  <si>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</si>
  <si>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</si>
  <si>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</si>
  <si>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</si>
  <si>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</si>
  <si>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</si>
  <si>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</si>
  <si>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</si>
  <si>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</si>
  <si>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</si>
  <si>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</si>
  <si>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</si>
  <si>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</si>
  <si>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</si>
  <si>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</si>
  <si>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</si>
  <si>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</si>
  <si>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</si>
  <si>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</si>
  <si>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</si>
  <si>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</si>
  <si>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</si>
  <si>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</si>
  <si>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</si>
  <si>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</si>
  <si>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</si>
  <si>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</si>
  <si>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</si>
  <si>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</si>
  <si>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</si>
  <si>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</si>
  <si>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</si>
  <si>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</si>
  <si>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</si>
  <si>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</si>
  <si>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</si>
  <si>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</si>
  <si>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</si>
  <si>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</si>
  <si>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</si>
  <si>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</si>
  <si>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</si>
  <si>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</si>
  <si>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</si>
  <si>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</si>
  <si>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</si>
  <si>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</si>
  <si>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</si>
  <si>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</si>
  <si>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</si>
  <si>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</si>
  <si>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</si>
  <si>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</si>
  <si>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</si>
  <si>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</si>
  <si>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</si>
  <si>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</si>
  <si>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</si>
  <si>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</si>
  <si>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</si>
  <si>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</si>
  <si>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</si>
  <si>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</si>
  <si>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</si>
  <si>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</si>
  <si>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</si>
  <si>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</si>
  <si>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</si>
  <si>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</si>
  <si>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</si>
  <si>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</si>
  <si>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</si>
  <si>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</si>
  <si>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</si>
  <si>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</si>
  <si>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</si>
  <si>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</si>
  <si>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</si>
  <si>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</si>
  <si>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</si>
  <si>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</si>
  <si>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</si>
  <si>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</si>
  <si>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</si>
  <si>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</si>
  <si>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</si>
  <si>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</si>
  <si>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</si>
  <si>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</si>
  <si>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</si>
  <si>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</si>
  <si>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</si>
  <si>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</si>
  <si>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</si>
  <si>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</si>
  <si>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</si>
  <si>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</si>
  <si>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</si>
  <si>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</si>
  <si>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</si>
  <si>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</si>
  <si>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</si>
  <si>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</si>
  <si>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</si>
  <si>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</si>
  <si>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</si>
  <si>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</si>
  <si>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</si>
  <si>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</si>
  <si>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</si>
  <si>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</si>
  <si>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</si>
  <si>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</si>
  <si>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</si>
  <si>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</si>
  <si>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</si>
  <si>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</si>
  <si>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</si>
  <si>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</si>
  <si>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</si>
  <si>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</si>
  <si>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</si>
  <si>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</si>
  <si>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</si>
  <si>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</si>
  <si>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</si>
  <si>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</si>
  <si>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</si>
  <si>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</si>
  <si>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</si>
  <si>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</si>
  <si>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</si>
  <si>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</si>
  <si>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</si>
  <si>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</si>
  <si>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</si>
  <si>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</si>
  <si>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</si>
  <si>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</si>
  <si>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</si>
  <si>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</si>
  <si>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</si>
  <si>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</si>
  <si>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</si>
  <si>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</si>
  <si>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</si>
  <si>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</si>
  <si>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</si>
  <si>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</si>
  <si>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</si>
  <si>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</si>
  <si>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</si>
  <si>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</si>
  <si>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</si>
  <si>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</si>
  <si>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</si>
  <si>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</si>
  <si>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</si>
  <si>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</si>
  <si>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</si>
  <si>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</si>
  <si>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</si>
  <si>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</si>
  <si>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</si>
  <si>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</si>
  <si>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</si>
  <si>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</si>
  <si>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</si>
  <si>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</si>
  <si>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</si>
  <si>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</si>
  <si>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</si>
  <si>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</si>
  <si>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</si>
  <si>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</si>
  <si>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</si>
  <si>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</si>
  <si>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</si>
  <si>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</si>
  <si>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</si>
  <si>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</si>
  <si>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</si>
  <si>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</si>
  <si>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</si>
  <si>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</si>
  <si>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</si>
  <si>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</si>
  <si>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</si>
  <si>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</si>
  <si>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</si>
  <si>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</si>
  <si>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</si>
  <si>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</si>
  <si>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</si>
  <si>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</si>
  <si>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</si>
  <si>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</si>
  <si>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</si>
  <si>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</si>
  <si>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</si>
  <si>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</si>
  <si>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</si>
  <si>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</si>
  <si>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</si>
  <si>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</si>
  <si>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</si>
  <si>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</si>
  <si>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</si>
  <si>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</si>
  <si>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</si>
  <si>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</si>
  <si>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</si>
  <si>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</si>
  <si>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</si>
  <si>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</si>
  <si>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</si>
  <si>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</si>
  <si>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</si>
  <si>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</si>
  <si>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</si>
  <si>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</si>
  <si>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</si>
  <si>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</si>
  <si>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</si>
  <si>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</si>
  <si>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</si>
  <si>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</si>
  <si>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</si>
  <si>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</si>
  <si>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</si>
  <si>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</si>
  <si>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</si>
  <si>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</si>
  <si>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</si>
  <si>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</si>
  <si>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</si>
  <si>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</si>
  <si>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</si>
  <si>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</si>
  <si>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</si>
  <si>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</si>
  <si>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</si>
  <si>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</si>
  <si>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</si>
  <si>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</si>
  <si>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</si>
  <si>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</si>
  <si>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</si>
  <si>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</si>
  <si>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</si>
  <si>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</si>
  <si>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</si>
  <si>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</si>
  <si>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</si>
  <si>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</si>
  <si>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</si>
  <si>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</si>
  <si>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</si>
  <si>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</si>
  <si>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</si>
  <si>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</si>
  <si>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</si>
  <si>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</si>
  <si>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</si>
  <si>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</si>
  <si>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</si>
  <si>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</si>
  <si>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</si>
  <si>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</si>
  <si>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</si>
  <si>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</si>
  <si>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</si>
  <si>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</si>
  <si>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</si>
  <si>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</si>
  <si>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</si>
  <si>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</si>
  <si>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</si>
  <si>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</si>
  <si>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</si>
  <si>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</si>
  <si>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</si>
  <si>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</si>
  <si>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</si>
  <si>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</si>
  <si>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</si>
  <si>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</si>
  <si>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</si>
  <si>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</si>
  <si>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</si>
  <si>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</si>
  <si>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</si>
  <si>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</si>
  <si>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</si>
  <si>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</si>
  <si>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</si>
  <si>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</si>
  <si>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</si>
  <si>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</si>
  <si>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</si>
  <si>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</si>
  <si>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</si>
  <si>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</si>
  <si>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</si>
  <si>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</si>
  <si>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</si>
  <si>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</si>
  <si>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</si>
  <si>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</si>
  <si>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</si>
  <si>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</si>
  <si>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</si>
  <si>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</si>
  <si>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</si>
  <si>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</si>
  <si>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</si>
  <si>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</si>
  <si>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</si>
  <si>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</si>
  <si>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</si>
  <si>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</si>
  <si>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</si>
  <si>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</si>
  <si>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</si>
  <si>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</si>
  <si>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</si>
  <si>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</si>
  <si>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</si>
  <si>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</si>
  <si>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</si>
  <si>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</si>
  <si>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</si>
  <si>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</si>
  <si>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</si>
  <si>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</si>
  <si>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</si>
  <si>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</si>
  <si>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</si>
  <si>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</si>
  <si>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</si>
  <si>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</si>
  <si>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</si>
  <si>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</si>
  <si>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</si>
  <si>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</si>
  <si>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</si>
  <si>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</si>
  <si>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</si>
  <si>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</si>
  <si>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</si>
  <si>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</si>
  <si>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</si>
  <si>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</si>
  <si>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</si>
  <si>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</si>
  <si>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</si>
  <si>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</si>
  <si>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</si>
  <si>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</si>
  <si>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</si>
  <si>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</si>
  <si>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</si>
  <si>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</si>
  <si>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</si>
  <si>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</si>
  <si>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</si>
  <si>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</si>
  <si>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</si>
  <si>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</si>
  <si>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</si>
  <si>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</si>
  <si>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</si>
  <si>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</si>
  <si>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</si>
  <si>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</si>
  <si>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</si>
  <si>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</si>
  <si>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</si>
  <si>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</si>
  <si>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</si>
  <si>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</si>
  <si>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</si>
  <si>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</si>
  <si>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</si>
  <si>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</si>
  <si>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</si>
  <si>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</si>
  <si>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</si>
  <si>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</si>
  <si>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</si>
  <si>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</si>
  <si>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</si>
  <si>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</si>
  <si>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</si>
  <si>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</si>
  <si>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</si>
  <si>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</si>
  <si>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</si>
  <si>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</si>
  <si>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</si>
  <si>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</si>
  <si>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</si>
  <si>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</si>
  <si>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</si>
  <si>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</si>
  <si>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</si>
  <si>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</si>
  <si>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</si>
  <si>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</si>
  <si>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</si>
  <si>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</si>
  <si>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</si>
  <si>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</si>
  <si>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</si>
  <si>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</si>
  <si>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</si>
  <si>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</si>
  <si>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</si>
  <si>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</si>
  <si>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</si>
  <si>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</si>
  <si>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</si>
  <si>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</si>
  <si>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</si>
  <si>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</si>
  <si>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</si>
  <si>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</si>
  <si>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</si>
  <si>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</si>
  <si>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</si>
  <si>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</si>
  <si>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</si>
  <si>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</si>
  <si>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</si>
  <si>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</si>
  <si>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</si>
  <si>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</si>
  <si>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</si>
  <si>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</si>
  <si>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</si>
  <si>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</si>
  <si>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</si>
  <si>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</si>
  <si>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</si>
  <si>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</si>
  <si>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</si>
  <si>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</si>
  <si>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</si>
  <si>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</si>
  <si>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</si>
  <si>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</si>
  <si>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</si>
  <si>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</si>
  <si>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</si>
  <si>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</si>
  <si>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</si>
  <si>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</si>
  <si>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</si>
  <si>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</si>
  <si>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</si>
  <si>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</si>
  <si>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</si>
  <si>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</si>
  <si>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</si>
  <si>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</si>
  <si>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</si>
  <si>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</si>
  <si>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</si>
  <si>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</si>
  <si>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</si>
  <si>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</si>
  <si>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</si>
  <si>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</si>
  <si>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</si>
  <si>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</si>
  <si>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</si>
  <si>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</si>
  <si>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</si>
  <si>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</si>
  <si>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</si>
  <si>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</si>
  <si>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</si>
  <si>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</si>
  <si>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</si>
  <si>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</si>
  <si>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</si>
  <si>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</si>
  <si>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</si>
  <si>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</si>
  <si>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</si>
  <si>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</si>
  <si>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</si>
  <si>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</si>
  <si>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</si>
  <si>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</si>
  <si>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</si>
  <si>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</si>
  <si>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</si>
  <si>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</si>
  <si>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</si>
  <si>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</si>
  <si>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</si>
  <si>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</si>
  <si>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</si>
  <si>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</si>
  <si>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</si>
  <si>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</si>
  <si>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</si>
  <si>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</si>
  <si>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</si>
  <si>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</si>
  <si>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</si>
  <si>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</si>
  <si>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</si>
  <si>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</si>
  <si>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</si>
  <si>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</si>
  <si>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</si>
  <si>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</si>
  <si>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</si>
  <si>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</si>
  <si>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</si>
  <si>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</si>
  <si>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</si>
  <si>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</si>
  <si>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</si>
  <si>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</si>
  <si>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</si>
  <si>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</si>
  <si>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</si>
  <si>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</si>
  <si>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</si>
  <si>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</si>
  <si>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</si>
  <si>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</si>
  <si>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</si>
  <si>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</si>
  <si>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</si>
  <si>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</si>
  <si>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</si>
  <si>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</si>
  <si>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</si>
  <si>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</si>
  <si>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</si>
  <si>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</si>
  <si>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</si>
  <si>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</si>
  <si>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</si>
  <si>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</si>
  <si>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</si>
  <si>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</si>
  <si>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</si>
  <si>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</si>
  <si>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</si>
  <si>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</si>
  <si>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</si>
  <si>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</si>
  <si>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</si>
  <si>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</si>
  <si>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</si>
  <si>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</si>
  <si>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</si>
  <si>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</si>
  <si>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</si>
  <si>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</si>
  <si>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</si>
  <si>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</si>
  <si>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</si>
  <si>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</si>
  <si>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</si>
  <si>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</si>
  <si>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</si>
  <si>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</si>
  <si>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</si>
  <si>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</si>
  <si>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</si>
  <si>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</si>
  <si>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</si>
  <si>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</si>
  <si>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</si>
  <si>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</si>
  <si>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</si>
  <si>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</si>
  <si>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</si>
  <si>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</si>
  <si>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</si>
  <si>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</si>
  <si>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</si>
  <si>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</si>
  <si>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</si>
  <si>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</si>
  <si>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</si>
  <si>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</si>
  <si>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</si>
  <si>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</si>
  <si>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</si>
  <si>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</si>
  <si>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</si>
  <si>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</si>
  <si>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</si>
  <si>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</si>
  <si>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</si>
  <si>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</si>
  <si>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</si>
  <si>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</si>
  <si>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</si>
  <si>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</si>
  <si>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</si>
  <si>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</si>
  <si>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</si>
  <si>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</si>
  <si>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</si>
  <si>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</si>
  <si>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</si>
  <si>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</si>
  <si>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</si>
  <si>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</si>
  <si>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</si>
  <si>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</si>
  <si>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</si>
  <si>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</si>
  <si>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</si>
  <si>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</si>
  <si>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</si>
  <si>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</si>
  <si>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</si>
  <si>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</si>
  <si>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</si>
  <si>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</si>
  <si>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</si>
  <si>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</si>
  <si>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</si>
  <si>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</si>
  <si>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</si>
  <si>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</si>
  <si>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</si>
  <si>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</si>
  <si>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</si>
  <si>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</si>
  <si>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</si>
  <si>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</si>
  <si>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</si>
  <si>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</si>
  <si>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</si>
  <si>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</si>
  <si>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</si>
  <si>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</si>
  <si>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</si>
  <si>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</si>
  <si>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</si>
  <si>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</si>
  <si>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</si>
  <si>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</si>
  <si>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</si>
  <si>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</si>
  <si>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</si>
  <si>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</si>
  <si>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</si>
  <si>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</si>
  <si>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</si>
  <si>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</si>
  <si>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</si>
  <si>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</si>
  <si>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</si>
  <si>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</si>
  <si>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</si>
  <si>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</si>
  <si>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</si>
  <si>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</si>
  <si>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</si>
  <si>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</si>
  <si>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</si>
  <si>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</si>
  <si>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</si>
  <si>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</si>
  <si>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</si>
  <si>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</si>
  <si>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</si>
  <si>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</si>
  <si>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</si>
  <si>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</si>
  <si>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</si>
  <si>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</si>
  <si>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</si>
  <si>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</si>
  <si>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</si>
  <si>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</si>
  <si>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</si>
  <si>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</si>
  <si>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</si>
  <si>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</si>
  <si>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</si>
  <si>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</si>
  <si>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</si>
  <si>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</si>
  <si>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</si>
  <si>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</si>
  <si>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</si>
  <si>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</si>
  <si>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</si>
  <si>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</si>
  <si>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</si>
  <si>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</si>
  <si>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</si>
  <si>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</si>
  <si>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</si>
  <si>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</si>
  <si>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</si>
  <si>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</si>
  <si>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</si>
  <si>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</si>
  <si>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</si>
  <si>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</si>
  <si>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</si>
  <si>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</si>
  <si>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</si>
  <si>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</si>
  <si>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</si>
  <si>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</si>
  <si>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</si>
  <si>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</si>
  <si>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</si>
  <si>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</si>
  <si>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</si>
  <si>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</si>
  <si>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</si>
  <si>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</si>
  <si>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</si>
  <si>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</si>
  <si>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</si>
  <si>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</si>
  <si>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</si>
  <si>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</si>
  <si>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</si>
  <si>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</si>
  <si>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</si>
  <si>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</si>
  <si>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</si>
  <si>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</si>
  <si>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</si>
  <si>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</si>
  <si>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</si>
  <si>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</si>
  <si>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</si>
  <si>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</si>
  <si>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</si>
  <si>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</si>
  <si>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</si>
  <si>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</si>
  <si>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</si>
  <si>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</si>
  <si>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</si>
  <si>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</si>
  <si>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</si>
  <si>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</si>
  <si>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</si>
  <si>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</si>
  <si>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</si>
  <si>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</si>
  <si>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</si>
  <si>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</si>
  <si>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</si>
  <si>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</si>
  <si>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</si>
  <si>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</si>
  <si>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</si>
  <si>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</si>
  <si>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</si>
  <si>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</si>
  <si>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</si>
  <si>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</si>
  <si>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</si>
  <si>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</si>
  <si>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</si>
  <si>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</si>
  <si>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</si>
  <si>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</si>
  <si>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</si>
  <si>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</si>
  <si>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</si>
  <si>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</si>
  <si>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</si>
  <si>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</si>
  <si>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</si>
  <si>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</si>
  <si>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</si>
  <si>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</si>
  <si>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</si>
  <si>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</si>
  <si>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</si>
  <si>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</si>
  <si>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</si>
  <si>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</si>
  <si>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</si>
  <si>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</si>
  <si>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</si>
  <si>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</si>
  <si>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</si>
  <si>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</si>
  <si>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</si>
  <si>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</si>
  <si>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</si>
  <si>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</si>
  <si>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</si>
  <si>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</si>
  <si>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</si>
  <si>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</si>
  <si>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</si>
  <si>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</si>
  <si>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</si>
  <si>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</si>
  <si>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</si>
  <si>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</si>
  <si>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</si>
  <si>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</si>
  <si>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</si>
  <si>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</si>
  <si>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</si>
  <si>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</si>
  <si>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</si>
  <si>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</si>
  <si>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</si>
  <si>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</si>
  <si>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</si>
  <si>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</si>
  <si>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</si>
  <si>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</si>
  <si>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</si>
  <si>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</si>
  <si>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</si>
  <si>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</si>
  <si>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</si>
  <si>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</si>
  <si>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</si>
  <si>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</si>
  <si>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</si>
  <si>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</si>
  <si>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</si>
  <si>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</si>
  <si>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</si>
  <si>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</si>
  <si>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</si>
  <si>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</si>
  <si>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</si>
  <si>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</si>
  <si>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</si>
  <si>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</si>
  <si>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</si>
  <si>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</si>
  <si>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</si>
  <si>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</si>
  <si>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</si>
  <si>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</si>
  <si>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</si>
  <si>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</si>
  <si>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</si>
  <si>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</si>
  <si>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</si>
  <si>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</si>
  <si>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</si>
  <si>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</si>
  <si>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</si>
  <si>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</si>
  <si>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</si>
  <si>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</si>
  <si>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</si>
  <si>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</si>
  <si>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</si>
  <si>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</si>
  <si>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</si>
  <si>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</si>
  <si>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</si>
  <si>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</si>
  <si>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</si>
  <si>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</si>
  <si>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</si>
  <si>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</si>
  <si>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</si>
  <si>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</si>
  <si>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</si>
  <si>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</si>
  <si>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</si>
  <si>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</si>
  <si>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</si>
  <si>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</si>
  <si>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</si>
  <si>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</si>
  <si>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</si>
  <si>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</si>
  <si>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</si>
  <si>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</si>
  <si>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</si>
  <si>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</si>
  <si>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</si>
  <si>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</si>
  <si>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</si>
  <si>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</si>
  <si>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</si>
  <si>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</si>
  <si>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</si>
  <si>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</si>
  <si>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</si>
  <si>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</si>
  <si>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</si>
  <si>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</si>
  <si>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</si>
  <si>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</si>
  <si>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</si>
  <si>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</si>
  <si>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</si>
  <si>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</si>
  <si>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</si>
  <si>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</si>
  <si>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</si>
  <si>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</si>
  <si>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</si>
  <si>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</si>
  <si>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</si>
  <si>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</si>
  <si>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</si>
  <si>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</si>
  <si>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</si>
  <si>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</si>
  <si>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</si>
  <si>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</si>
  <si>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</si>
  <si>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</si>
  <si>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</si>
  <si>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</si>
  <si>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</si>
  <si>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</si>
  <si>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</si>
  <si>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</si>
  <si>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</si>
  <si>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</si>
  <si>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</si>
  <si>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</si>
  <si>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</si>
  <si>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</si>
  <si>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</si>
  <si>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</si>
  <si>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</si>
  <si>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</si>
  <si>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</si>
  <si>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</si>
  <si>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</si>
  <si>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</si>
  <si>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</si>
  <si>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</si>
  <si>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</si>
  <si>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</si>
  <si>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</si>
  <si>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</si>
  <si>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</si>
  <si>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</si>
  <si>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</si>
  <si>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</si>
  <si>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</si>
  <si>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</si>
  <si>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</si>
  <si>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</si>
  <si>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</si>
  <si>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</si>
  <si>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</si>
  <si>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</si>
  <si>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</si>
  <si>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</si>
  <si>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</si>
  <si>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</si>
  <si>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</si>
  <si>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</si>
  <si>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</si>
  <si>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</si>
  <si>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</si>
  <si>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</si>
  <si>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</si>
  <si>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</si>
  <si>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</si>
  <si>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</si>
  <si>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</si>
  <si>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</si>
  <si>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</si>
  <si>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</si>
  <si>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</si>
  <si>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</si>
  <si>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</si>
  <si>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</si>
  <si>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</si>
  <si>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</si>
  <si>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</si>
  <si>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</si>
  <si>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</si>
  <si>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</si>
  <si>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</si>
  <si>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</si>
  <si>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</si>
  <si>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</si>
  <si>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</si>
  <si>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</si>
  <si>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</si>
  <si>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</si>
  <si>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</si>
  <si>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</si>
  <si>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</si>
  <si>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</si>
  <si>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</si>
  <si>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</si>
  <si>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</si>
  <si>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</si>
  <si>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</si>
  <si>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</si>
  <si>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</si>
  <si>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</si>
  <si>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</si>
  <si>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</si>
  <si>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</si>
  <si>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</si>
  <si>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</si>
  <si>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</si>
  <si>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</si>
  <si>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</si>
  <si>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</si>
  <si>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</si>
  <si>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</si>
  <si>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</si>
  <si>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</si>
  <si>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</si>
  <si>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</si>
  <si>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</si>
  <si>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</si>
  <si>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</si>
  <si>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</si>
  <si>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</si>
  <si>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</si>
  <si>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</si>
  <si>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</si>
  <si>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</si>
  <si>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</si>
  <si>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</si>
  <si>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</si>
  <si>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</si>
  <si>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</si>
  <si>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</si>
  <si>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</si>
  <si>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</si>
  <si>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</si>
  <si>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</si>
  <si>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</si>
  <si>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</si>
  <si>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</si>
  <si>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</si>
  <si>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</si>
  <si>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</si>
  <si>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</si>
  <si>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</si>
  <si>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</si>
  <si>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</si>
  <si>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</si>
  <si>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</si>
  <si>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</si>
  <si>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</si>
  <si>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</si>
  <si>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</si>
  <si>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</si>
  <si>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</si>
  <si>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</si>
  <si>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</si>
  <si>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</si>
  <si>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</si>
  <si>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</si>
  <si>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</si>
  <si>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</si>
  <si>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</si>
  <si>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</si>
  <si>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</si>
  <si>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</si>
  <si>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</si>
  <si>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</si>
  <si>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</si>
  <si>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</si>
  <si>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</si>
  <si>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</si>
  <si>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</si>
  <si>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</si>
  <si>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</si>
  <si>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</si>
  <si>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</si>
  <si>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</si>
  <si>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</si>
  <si>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</si>
  <si>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</si>
  <si>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</si>
  <si>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</si>
  <si>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</si>
  <si>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</si>
  <si>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</si>
  <si>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</si>
  <si>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</si>
  <si>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</si>
  <si>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</si>
  <si>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</si>
  <si>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</si>
  <si>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</si>
  <si>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</si>
  <si>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</si>
  <si>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</si>
  <si>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</si>
  <si>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</si>
  <si>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</si>
  <si>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</si>
  <si>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</si>
  <si>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</si>
  <si>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</si>
  <si>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</si>
  <si>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</si>
  <si>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</si>
  <si>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</si>
  <si>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</si>
  <si>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</si>
  <si>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</si>
  <si>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</si>
  <si>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</si>
  <si>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</si>
  <si>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</si>
  <si>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</si>
  <si>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</si>
  <si>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</si>
  <si>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</si>
  <si>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</si>
  <si>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</si>
  <si>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</si>
  <si>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</si>
  <si>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</si>
  <si>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</si>
  <si>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</si>
  <si>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</si>
  <si>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</si>
  <si>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</si>
  <si>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</si>
  <si>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</si>
  <si>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</si>
  <si>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</si>
  <si>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</si>
  <si>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</si>
  <si>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</si>
  <si>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</si>
  <si>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</si>
  <si>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</si>
  <si>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</si>
  <si>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</si>
  <si>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</si>
  <si>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</si>
  <si>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</si>
  <si>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</si>
  <si>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</si>
  <si>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</si>
  <si>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</si>
  <si>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</si>
  <si>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</si>
  <si>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</si>
  <si>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</si>
  <si>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</si>
  <si>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</si>
  <si>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</si>
  <si>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</si>
  <si>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</si>
  <si>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</si>
  <si>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</si>
  <si>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</si>
  <si>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</si>
  <si>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</si>
  <si>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</si>
  <si>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</si>
  <si>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</si>
  <si>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</si>
  <si>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</si>
  <si>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</si>
  <si>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</si>
  <si>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</si>
  <si>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</si>
  <si>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</si>
  <si>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</si>
  <si>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</si>
  <si>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</si>
  <si>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</si>
  <si>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</si>
  <si>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</si>
  <si>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</si>
  <si>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</si>
  <si>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</si>
  <si>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</si>
  <si>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</si>
  <si>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</si>
  <si>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</si>
  <si>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</si>
  <si>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</si>
  <si>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</si>
  <si>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</si>
  <si>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</si>
  <si>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</si>
  <si>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</si>
  <si>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</si>
  <si>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</si>
  <si>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</si>
  <si>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</si>
  <si>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</si>
  <si>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</si>
  <si>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</si>
  <si>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</si>
  <si>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</si>
  <si>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</si>
  <si>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</si>
  <si>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</si>
  <si>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</si>
  <si>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</si>
  <si>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</si>
  <si>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</si>
  <si>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</si>
  <si>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</si>
  <si>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</si>
  <si>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</si>
  <si>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</si>
  <si>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</si>
  <si>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</si>
  <si>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</si>
  <si>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</si>
  <si>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</si>
  <si>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</si>
  <si>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</si>
  <si>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</si>
  <si>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</si>
  <si>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</si>
  <si>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</si>
  <si>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</si>
  <si>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</si>
  <si>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</si>
  <si>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</si>
  <si>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</si>
  <si>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</si>
  <si>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</si>
  <si>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</si>
  <si>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</si>
  <si>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</si>
  <si>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</si>
  <si>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</si>
  <si>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</si>
  <si>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</si>
  <si>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</si>
  <si>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</si>
  <si>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</si>
  <si>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</si>
  <si>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</si>
  <si>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</si>
  <si>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</si>
  <si>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</si>
  <si>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</si>
  <si>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</si>
  <si>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</si>
  <si>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</si>
  <si>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</si>
  <si>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</si>
  <si>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</si>
  <si>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</si>
  <si>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</si>
  <si>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</si>
  <si>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</si>
  <si>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</si>
  <si>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</si>
  <si>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</si>
  <si>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</si>
  <si>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</si>
  <si>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</si>
  <si>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</si>
  <si>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</si>
  <si>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</si>
  <si>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</si>
  <si>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</si>
  <si>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</si>
  <si>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</si>
  <si>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</si>
  <si>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</si>
  <si>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</si>
  <si>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</si>
  <si>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</si>
  <si>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</si>
  <si>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</si>
  <si>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</si>
  <si>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</si>
  <si>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</si>
  <si>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</si>
  <si>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</si>
  <si>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</si>
  <si>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</si>
  <si>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</si>
  <si>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</si>
  <si>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</si>
  <si>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</si>
  <si>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</si>
  <si>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</si>
  <si>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</si>
  <si>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</si>
  <si>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</si>
  <si>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</si>
  <si>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</si>
  <si>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</si>
  <si>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</si>
  <si>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</si>
  <si>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</si>
  <si>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</si>
  <si>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</si>
  <si>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</si>
  <si>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</si>
  <si>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</si>
  <si>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</si>
  <si>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</si>
  <si>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</si>
  <si>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</si>
  <si>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</si>
  <si>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</si>
  <si>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</si>
  <si>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</si>
  <si>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</si>
  <si>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</si>
  <si>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</si>
  <si>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</si>
  <si>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</si>
  <si>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</si>
  <si>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</si>
  <si>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</si>
  <si>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</si>
  <si>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</si>
  <si>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</si>
  <si>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</si>
  <si>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</si>
  <si>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</si>
  <si>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</si>
  <si>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</si>
  <si>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</si>
  <si>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</si>
  <si>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</si>
  <si>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</si>
  <si>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</si>
  <si>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</si>
  <si>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</si>
  <si>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</si>
  <si>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</si>
  <si>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</si>
  <si>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</si>
  <si>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</si>
  <si>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</si>
  <si>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</si>
  <si>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</si>
  <si>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</si>
  <si>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</si>
  <si>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</si>
  <si>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</si>
  <si>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</si>
  <si>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</si>
  <si>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</si>
  <si>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</si>
  <si>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</si>
  <si>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</si>
  <si>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</si>
  <si>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</si>
  <si>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</si>
  <si>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</si>
  <si>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</si>
  <si>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</si>
  <si>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</si>
  <si>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</si>
  <si>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</si>
  <si>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</si>
  <si>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</si>
  <si>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</si>
  <si>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</si>
  <si>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</si>
  <si>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</si>
  <si>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</si>
  <si>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</si>
  <si>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</si>
  <si>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</si>
  <si>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</si>
  <si>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</si>
  <si>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</si>
  <si>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</si>
  <si>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</si>
  <si>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</si>
  <si>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</si>
  <si>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</si>
  <si>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</si>
  <si>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</si>
  <si>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</si>
  <si>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</si>
  <si>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</si>
  <si>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</si>
  <si>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</si>
  <si>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</si>
  <si>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</si>
  <si>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</si>
  <si>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</si>
  <si>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</si>
  <si>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</si>
  <si>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</si>
  <si>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</si>
  <si>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</si>
  <si>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</si>
  <si>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</si>
  <si>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</si>
  <si>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</si>
  <si>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</si>
  <si>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</si>
  <si>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</si>
  <si>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</si>
  <si>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</si>
  <si>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</si>
  <si>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</si>
  <si>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</si>
  <si>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</si>
  <si>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</si>
  <si>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</si>
  <si>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</si>
  <si>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</si>
  <si>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</si>
  <si>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</si>
  <si>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</si>
  <si>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</si>
  <si>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</si>
  <si>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</si>
  <si>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</si>
  <si>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</si>
  <si>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</si>
  <si>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</si>
  <si>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</si>
  <si>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</si>
  <si>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</si>
  <si>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</si>
  <si>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</si>
  <si>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</si>
  <si>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</si>
  <si>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</si>
  <si>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</si>
  <si>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</si>
  <si>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</si>
  <si>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</si>
  <si>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</si>
  <si>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</si>
  <si>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</si>
  <si>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</si>
  <si>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</si>
  <si>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</si>
  <si>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</si>
  <si>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</si>
  <si>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</si>
  <si>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</si>
  <si>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</si>
  <si>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</si>
  <si>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</si>
  <si>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</si>
  <si>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</si>
  <si>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</si>
  <si>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</si>
  <si>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</si>
  <si>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</si>
  <si>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</si>
  <si>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</si>
  <si>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</si>
  <si>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</si>
  <si>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</si>
  <si>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</si>
  <si>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</si>
  <si>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</si>
  <si>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</si>
  <si>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</si>
  <si>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</si>
  <si>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</si>
  <si>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</si>
  <si>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</si>
  <si>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</si>
  <si>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</si>
  <si>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</si>
  <si>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</si>
  <si>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</si>
  <si>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</si>
  <si>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</si>
  <si>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</si>
  <si>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</si>
  <si>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</si>
  <si>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</si>
  <si>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</si>
  <si>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</si>
  <si>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</si>
  <si>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</si>
  <si>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</si>
  <si>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</si>
  <si>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</si>
  <si>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</si>
  <si>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</si>
  <si>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</si>
  <si>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</si>
  <si>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</si>
  <si>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</si>
  <si>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</si>
  <si>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</si>
  <si>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</si>
  <si>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</si>
  <si>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</si>
  <si>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</si>
  <si>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</si>
  <si>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</si>
  <si>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</si>
  <si>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</si>
  <si>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</si>
  <si>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</si>
  <si>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</si>
  <si>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</si>
  <si>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</si>
  <si>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</si>
  <si>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</si>
  <si>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</si>
  <si>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</si>
  <si>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</si>
  <si>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</si>
  <si>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</si>
  <si>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</si>
  <si>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</si>
  <si>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</si>
  <si>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</si>
  <si>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</si>
  <si>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</si>
  <si>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</si>
  <si>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</si>
  <si>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</si>
  <si>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</si>
  <si>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</si>
  <si>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</si>
  <si>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</si>
  <si>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</si>
  <si>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</si>
  <si>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</si>
  <si>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</si>
  <si>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</si>
  <si>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</si>
  <si>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</si>
  <si>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</si>
  <si>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</si>
  <si>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</si>
  <si>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</si>
  <si>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</si>
  <si>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</si>
  <si>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</si>
  <si>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</si>
  <si>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</si>
  <si>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</si>
  <si>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</si>
  <si>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</si>
  <si>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</si>
  <si>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</si>
  <si>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</si>
  <si>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</si>
  <si>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</si>
  <si>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</si>
  <si>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</si>
  <si>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</si>
  <si>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</si>
  <si>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</si>
  <si>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</si>
  <si>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</si>
  <si>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</si>
  <si>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</si>
  <si>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</si>
  <si>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</si>
  <si>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</si>
  <si>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</si>
  <si>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</si>
  <si>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</si>
  <si>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</si>
  <si>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</si>
  <si>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</si>
  <si>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</si>
  <si>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</si>
  <si>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</si>
  <si>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</si>
  <si>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</si>
  <si>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</si>
  <si>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</si>
  <si>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</si>
  <si>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</si>
  <si>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</si>
  <si>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</si>
  <si>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</si>
  <si>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</si>
  <si>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</si>
  <si>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</si>
  <si>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</si>
  <si>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</si>
  <si>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</si>
  <si>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</si>
  <si>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</si>
  <si>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</si>
  <si>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</si>
  <si>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</si>
  <si>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</si>
  <si>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</si>
  <si>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</si>
  <si>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</si>
  <si>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</si>
  <si>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</si>
  <si>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</si>
  <si>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</si>
  <si>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</si>
  <si>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</si>
  <si>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</si>
  <si>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</si>
  <si>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</si>
  <si>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</si>
  <si>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</si>
  <si>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</si>
  <si>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</si>
  <si>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</si>
  <si>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</si>
  <si>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</si>
  <si>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</si>
  <si>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</si>
  <si>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</si>
  <si>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</si>
  <si>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</si>
  <si>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</si>
  <si>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</si>
  <si>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</si>
  <si>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</si>
  <si>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</si>
  <si>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</si>
  <si>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</si>
  <si>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</si>
  <si>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</si>
  <si>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</si>
  <si>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</si>
  <si>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</si>
  <si>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</si>
  <si>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</si>
  <si>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</si>
  <si>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</si>
  <si>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</si>
  <si>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</si>
  <si>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</si>
  <si>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</si>
  <si>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</si>
  <si>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</si>
  <si>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</si>
  <si>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</si>
  <si>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</si>
  <si>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</si>
  <si>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</si>
  <si>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</si>
  <si>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</si>
  <si>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</si>
  <si>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</si>
  <si>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</si>
  <si>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</si>
  <si>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</si>
  <si>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</si>
  <si>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</si>
  <si>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</si>
  <si>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</si>
  <si>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</si>
  <si>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</si>
  <si>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</si>
  <si>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</si>
  <si>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</si>
  <si>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</si>
  <si>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</si>
  <si>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</si>
  <si>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</si>
  <si>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</si>
  <si>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</si>
  <si>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</si>
  <si>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</si>
  <si>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</si>
  <si>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</si>
  <si>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</si>
  <si>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</si>
  <si>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</si>
  <si>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</si>
  <si>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</si>
  <si>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</si>
  <si>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</si>
  <si>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</si>
  <si>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</si>
  <si>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</si>
  <si>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</si>
  <si>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</si>
  <si>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</si>
  <si>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</si>
  <si>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</si>
  <si>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</si>
  <si>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</si>
  <si>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</si>
  <si>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</si>
  <si>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</si>
  <si>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</si>
  <si>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</si>
  <si>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</si>
  <si>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</si>
  <si>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</si>
  <si>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</si>
  <si>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</si>
  <si>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</si>
  <si>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</si>
  <si>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</si>
  <si>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</si>
  <si>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</si>
  <si>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</si>
  <si>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</si>
  <si>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</si>
  <si>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</si>
  <si>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</si>
  <si>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</si>
  <si>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</si>
  <si>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</si>
  <si>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</si>
  <si>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</si>
  <si>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</si>
  <si>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</si>
  <si>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</si>
  <si>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</si>
  <si>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</si>
  <si>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</si>
  <si>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</si>
  <si>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</si>
  <si>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</si>
  <si>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</si>
  <si>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</si>
  <si>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</si>
  <si>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</si>
  <si>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</si>
  <si>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</si>
  <si>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</si>
  <si>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</si>
  <si>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</si>
  <si>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</si>
  <si>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</si>
  <si>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</si>
  <si>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</si>
  <si>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</si>
  <si>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</si>
  <si>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</si>
  <si>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</si>
  <si>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</si>
  <si>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</si>
  <si>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</si>
  <si>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</si>
  <si>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</si>
  <si>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</si>
  <si>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</si>
  <si>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</si>
  <si>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</si>
  <si>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</si>
  <si>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</si>
  <si>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</si>
  <si>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</si>
  <si>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</si>
  <si>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</si>
  <si>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</si>
  <si>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</si>
  <si>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</si>
  <si>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</si>
  <si>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</si>
  <si>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</si>
  <si>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</si>
  <si>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</si>
  <si>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</si>
  <si>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</si>
  <si>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</si>
  <si>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</si>
  <si>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</si>
  <si>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</si>
  <si>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</si>
  <si>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</si>
  <si>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</si>
  <si>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</si>
  <si>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</si>
  <si>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</si>
  <si>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</si>
  <si>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</si>
  <si>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</si>
  <si>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</si>
  <si>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</si>
  <si>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</si>
  <si>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</si>
  <si>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</si>
  <si>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</si>
  <si>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</si>
  <si>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</si>
  <si>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</si>
  <si>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</si>
  <si>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</si>
  <si>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</si>
  <si>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</si>
  <si>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</si>
  <si>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</si>
  <si>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</si>
  <si>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</si>
  <si>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</si>
  <si>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</si>
  <si>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</si>
  <si>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</si>
  <si>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</si>
  <si>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</si>
  <si>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</si>
  <si>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</si>
  <si>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</si>
  <si>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</si>
  <si>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</si>
  <si>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</si>
  <si>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</si>
  <si>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</si>
  <si>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</si>
  <si>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</si>
  <si>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</si>
  <si>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</si>
  <si>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</si>
  <si>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</si>
  <si>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</si>
  <si>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</si>
  <si>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</si>
  <si>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</si>
  <si>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</si>
  <si>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</si>
  <si>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</si>
  <si>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</si>
  <si>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</si>
  <si>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</si>
  <si>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</si>
  <si>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</si>
  <si>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</si>
  <si>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</si>
  <si>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</si>
  <si>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</si>
  <si>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</si>
  <si>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</si>
  <si>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</si>
  <si>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</si>
  <si>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</si>
  <si>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</si>
  <si>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</si>
  <si>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</si>
  <si>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</si>
  <si>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</si>
  <si>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</si>
  <si>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</si>
  <si>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</si>
  <si>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</si>
  <si>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</si>
  <si>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</si>
  <si>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</si>
  <si>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</si>
  <si>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</si>
  <si>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</si>
  <si>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</si>
  <si>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</si>
  <si>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</si>
  <si>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</si>
  <si>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</si>
  <si>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</si>
  <si>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</si>
  <si>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</si>
  <si>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</si>
  <si>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</si>
  <si>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</si>
  <si>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</si>
  <si>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</si>
  <si>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</si>
  <si>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</si>
  <si>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</si>
  <si>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</si>
  <si>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</si>
  <si>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</si>
  <si>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</si>
  <si>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</si>
  <si>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</si>
  <si>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</si>
  <si>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</si>
  <si>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</si>
  <si>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</si>
  <si>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</si>
  <si>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</si>
  <si>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</si>
  <si>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</si>
  <si>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</si>
  <si>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</si>
  <si>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</si>
  <si>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</si>
  <si>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</si>
  <si>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</si>
  <si>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</si>
  <si>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</si>
  <si>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</si>
  <si>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</si>
  <si>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</si>
  <si>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</si>
  <si>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</si>
  <si>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</si>
  <si>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</si>
  <si>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</si>
  <si>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</si>
  <si>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</si>
  <si>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</si>
  <si>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</si>
  <si>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</si>
  <si>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</si>
  <si>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</si>
  <si>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</si>
  <si>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</si>
  <si>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</si>
  <si>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</si>
  <si>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</si>
  <si>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</si>
  <si>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</si>
  <si>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</si>
  <si>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</si>
  <si>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</si>
  <si>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</si>
  <si>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</si>
  <si>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</si>
  <si>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</si>
  <si>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</si>
  <si>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</si>
  <si>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</si>
  <si>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</si>
  <si>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</si>
  <si>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</si>
  <si>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</si>
  <si>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</si>
  <si>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</si>
  <si>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</si>
  <si>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</si>
  <si>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</si>
  <si>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</si>
  <si>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</si>
  <si>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</si>
  <si>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</si>
  <si>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</si>
  <si>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</si>
  <si>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</si>
  <si>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</si>
  <si>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</si>
  <si>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</si>
  <si>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</si>
  <si>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</si>
  <si>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</si>
  <si>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</si>
  <si>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</si>
  <si>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</si>
  <si>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</si>
  <si>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</si>
  <si>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</si>
  <si>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</si>
  <si>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</si>
  <si>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</si>
  <si>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</si>
  <si>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</si>
  <si>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</si>
  <si>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</si>
  <si>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</si>
  <si>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</si>
  <si>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</si>
  <si>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</si>
  <si>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</si>
  <si>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</si>
  <si>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</si>
  <si>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</si>
  <si>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</si>
  <si>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</si>
  <si>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</si>
  <si>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</si>
  <si>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</si>
  <si>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</si>
  <si>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</si>
  <si>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</si>
  <si>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</si>
  <si>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</si>
  <si>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</si>
  <si>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</si>
  <si>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</si>
  <si>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</si>
  <si>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</si>
  <si>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</si>
  <si>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</si>
  <si>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</si>
  <si>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</si>
  <si>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</si>
  <si>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</si>
  <si>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</si>
  <si>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</si>
  <si>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</si>
  <si>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</si>
  <si>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</si>
  <si>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</si>
  <si>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</si>
  <si>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</si>
  <si>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</si>
  <si>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</si>
  <si>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</si>
  <si>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</si>
  <si>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</si>
  <si>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</si>
  <si>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</si>
  <si>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</si>
  <si>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</si>
  <si>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</si>
  <si>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</si>
  <si>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</si>
  <si>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</si>
  <si>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</si>
  <si>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</si>
  <si>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</si>
  <si>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</si>
  <si>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</si>
  <si>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</si>
  <si>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</si>
  <si>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</si>
  <si>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</si>
  <si>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</si>
  <si>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</si>
  <si>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</si>
  <si>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</si>
  <si>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</si>
  <si>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</si>
  <si>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</si>
  <si>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</si>
  <si>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</si>
  <si>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</si>
  <si>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</si>
  <si>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</si>
  <si>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</si>
  <si>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</si>
  <si>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</si>
  <si>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</si>
  <si>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</si>
  <si>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</si>
  <si>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</si>
  <si>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</si>
  <si>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</si>
  <si>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</si>
  <si>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</si>
  <si>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</si>
  <si>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</si>
  <si>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</si>
  <si>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</si>
  <si>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</si>
  <si>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</si>
  <si>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</si>
  <si>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</si>
  <si>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</si>
  <si>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</si>
  <si>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</si>
  <si>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</si>
  <si>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</si>
  <si>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</si>
  <si>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</si>
  <si>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</si>
  <si>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</si>
  <si>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</si>
  <si>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</si>
  <si>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</si>
  <si>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</si>
  <si>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</si>
  <si>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</si>
  <si>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</si>
  <si>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</si>
  <si>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</si>
  <si>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</si>
  <si>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</si>
  <si>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</si>
  <si>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</si>
  <si>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</si>
  <si>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</si>
  <si>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</si>
  <si>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</si>
  <si>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</si>
  <si>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</si>
  <si>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</si>
  <si>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</si>
  <si>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</si>
  <si>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</si>
  <si>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</si>
  <si>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</si>
  <si>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</si>
  <si>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</si>
  <si>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</si>
  <si>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</si>
  <si>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</si>
  <si>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</si>
  <si>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</si>
  <si>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</si>
  <si>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</si>
  <si>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</si>
  <si>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</si>
  <si>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</si>
  <si>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</si>
  <si>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</si>
  <si>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</si>
  <si>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</si>
  <si>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</si>
  <si>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</si>
  <si>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</si>
  <si>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</si>
  <si>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</si>
  <si>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</si>
  <si>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</si>
  <si>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</si>
  <si>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</si>
  <si>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</si>
  <si>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</si>
  <si>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</si>
  <si>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</si>
  <si>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</si>
  <si>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</si>
  <si>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</si>
  <si>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</si>
  <si>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</si>
  <si>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</si>
  <si>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</si>
  <si>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</si>
  <si>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</si>
  <si>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</si>
  <si>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</si>
  <si>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</si>
  <si>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</si>
  <si>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</si>
  <si>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</si>
  <si>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</si>
  <si>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</si>
  <si>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</si>
  <si>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</si>
  <si>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</si>
  <si>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</si>
  <si>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</si>
  <si>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</si>
  <si>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</si>
  <si>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</si>
  <si>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</si>
  <si>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</si>
  <si>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</si>
  <si>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</si>
  <si>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</si>
  <si>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</si>
  <si>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</si>
  <si>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</si>
  <si>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</si>
  <si>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</si>
  <si>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</si>
  <si>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</si>
  <si>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</si>
  <si>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</si>
  <si>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</si>
  <si>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</si>
  <si>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</si>
  <si>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</si>
  <si>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</si>
  <si>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</si>
  <si>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</si>
  <si>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</si>
  <si>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</si>
  <si>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</si>
  <si>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</si>
  <si>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</si>
  <si>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</si>
  <si>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</si>
  <si>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</si>
  <si>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</si>
  <si>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</si>
  <si>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</si>
  <si>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</si>
  <si>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</si>
  <si>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</si>
  <si>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</si>
  <si>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</si>
  <si>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</si>
  <si>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</si>
  <si>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</si>
  <si>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</si>
  <si>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</si>
  <si>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</si>
  <si>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</si>
  <si>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</si>
  <si>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</si>
  <si>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</si>
  <si>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</si>
  <si>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</si>
  <si>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</si>
  <si>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</si>
  <si>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</si>
  <si>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</si>
  <si>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</si>
  <si>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</si>
  <si>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</si>
  <si>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</si>
  <si>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</si>
  <si>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</si>
  <si>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</si>
  <si>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</si>
  <si>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</si>
  <si>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</si>
  <si>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</si>
  <si>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</si>
  <si>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</si>
  <si>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</si>
  <si>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</si>
  <si>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</si>
  <si>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</si>
  <si>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</si>
  <si>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</si>
  <si>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</si>
  <si>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</si>
  <si>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</si>
  <si>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</si>
  <si>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</si>
  <si>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</si>
  <si>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</si>
  <si>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</si>
  <si>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</si>
  <si>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</si>
  <si>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</si>
  <si>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</si>
  <si>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</si>
  <si>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</si>
  <si>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</si>
  <si>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</si>
  <si>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</si>
  <si>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</si>
  <si>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</si>
  <si>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</si>
  <si>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</si>
  <si>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</si>
  <si>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</si>
  <si>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</si>
  <si>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</si>
  <si>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</si>
  <si>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</si>
  <si>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</si>
  <si>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</si>
  <si>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</si>
  <si>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</si>
  <si>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</si>
  <si>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</si>
  <si>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</si>
  <si>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</si>
  <si>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</si>
  <si>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</si>
  <si>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</si>
  <si>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</si>
  <si>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</si>
  <si>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</si>
  <si>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</si>
  <si>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</si>
  <si>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</si>
  <si>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</si>
  <si>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</si>
  <si>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</si>
  <si>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</si>
  <si>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</si>
  <si>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</si>
  <si>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</si>
  <si>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</si>
  <si>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</si>
  <si>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</si>
  <si>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</si>
  <si>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</si>
  <si>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</si>
  <si>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</si>
  <si>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</si>
  <si>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</si>
  <si>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</si>
  <si>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</si>
  <si>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</si>
  <si>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</si>
  <si>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</si>
  <si>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</si>
  <si>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</si>
  <si>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</si>
  <si>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</si>
  <si>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</si>
  <si>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</si>
  <si>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</si>
  <si>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</si>
  <si>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</si>
  <si>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</si>
  <si>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</si>
  <si>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</si>
  <si>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</si>
  <si>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</si>
  <si>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</si>
  <si>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</si>
  <si>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</si>
  <si>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</si>
  <si>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</si>
  <si>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</si>
  <si>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</si>
  <si>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</si>
  <si>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</si>
  <si>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</si>
  <si>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</si>
  <si>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</si>
  <si>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</si>
  <si>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</si>
  <si>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</si>
  <si>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</si>
  <si>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</si>
  <si>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</si>
  <si>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</si>
  <si>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</si>
  <si>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</si>
  <si>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</si>
  <si>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</si>
  <si>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</si>
  <si>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</si>
  <si>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</si>
  <si>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</si>
  <si>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</si>
  <si>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</si>
  <si>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</si>
  <si>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</si>
  <si>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</si>
  <si>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</si>
  <si>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</si>
  <si>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</si>
  <si>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</si>
  <si>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</si>
  <si>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</si>
  <si>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</si>
  <si>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</si>
  <si>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</si>
  <si>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</si>
  <si>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</si>
  <si>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</si>
  <si>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</si>
  <si>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</si>
  <si>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</si>
  <si>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</si>
  <si>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</si>
  <si>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</si>
  <si>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</si>
  <si>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</si>
  <si>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</si>
  <si>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</si>
  <si>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</si>
  <si>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</si>
  <si>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</si>
  <si>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</si>
  <si>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</si>
  <si>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</si>
  <si>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</si>
  <si>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</si>
  <si>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</si>
  <si>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</si>
  <si>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</si>
  <si>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</si>
  <si>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</si>
  <si>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</si>
  <si>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</si>
  <si>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</si>
  <si>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</si>
  <si>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</si>
  <si>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</si>
  <si>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</si>
  <si>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</si>
  <si>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</si>
  <si>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</si>
  <si>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</si>
  <si>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</si>
  <si>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</si>
  <si>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</si>
  <si>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</si>
  <si>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</si>
  <si>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</si>
  <si>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</si>
  <si>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</si>
  <si>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</si>
  <si>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</si>
  <si>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</si>
  <si>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</si>
  <si>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</si>
  <si>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</si>
  <si>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</si>
  <si>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</si>
  <si>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</si>
  <si>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</si>
  <si>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</si>
  <si>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</si>
  <si>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</si>
  <si>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</si>
  <si>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</si>
  <si>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</si>
  <si>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</si>
  <si>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</si>
  <si>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</si>
  <si>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</si>
  <si>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</si>
  <si>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</si>
  <si>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</si>
  <si>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</si>
  <si>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</si>
  <si>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</si>
  <si>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</si>
  <si>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</si>
  <si>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</si>
  <si>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</si>
  <si>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</si>
  <si>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</si>
  <si>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</si>
  <si>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</si>
  <si>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</si>
  <si>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</si>
  <si>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</si>
  <si>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</si>
  <si>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</si>
  <si>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</si>
  <si>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</si>
  <si>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</si>
  <si>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</si>
  <si>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</si>
  <si>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</si>
  <si>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</si>
  <si>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</si>
  <si>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</si>
  <si>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</si>
  <si>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</si>
  <si>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</si>
  <si>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</si>
  <si>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</si>
  <si>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</si>
  <si>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</si>
  <si>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</si>
  <si>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</si>
  <si>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</si>
  <si>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</si>
  <si>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</si>
  <si>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</si>
  <si>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</si>
  <si>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</si>
  <si>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</si>
  <si>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</si>
  <si>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</si>
  <si>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</si>
  <si>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</si>
  <si>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</si>
  <si>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</si>
  <si>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</si>
  <si>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</si>
  <si>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</si>
  <si>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</si>
  <si>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</si>
  <si>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</si>
  <si>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</si>
  <si>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</si>
  <si>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</si>
  <si>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</si>
  <si>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</si>
  <si>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</si>
  <si>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</si>
  <si>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</si>
  <si>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</si>
  <si>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</si>
  <si>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</si>
  <si>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</si>
  <si>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</si>
  <si>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</si>
  <si>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</si>
  <si>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</si>
  <si>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</si>
  <si>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</si>
  <si>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</si>
  <si>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</si>
  <si>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</si>
  <si>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</si>
  <si>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</si>
  <si>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</si>
  <si>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</si>
  <si>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</si>
  <si>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</si>
  <si>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</si>
  <si>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</si>
  <si>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</si>
  <si>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</si>
  <si>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</si>
  <si>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</si>
  <si>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</si>
  <si>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</si>
  <si>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</si>
  <si>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</si>
  <si>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</si>
  <si>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</si>
  <si>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</si>
  <si>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</si>
  <si>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</si>
  <si>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</si>
  <si>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</si>
  <si>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</si>
  <si>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</si>
  <si>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</si>
  <si>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</si>
  <si>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</si>
  <si>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</si>
  <si>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</si>
  <si>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</si>
  <si>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</si>
  <si>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</si>
  <si>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</si>
  <si>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</si>
  <si>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</si>
  <si>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</si>
  <si>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</si>
  <si>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</si>
  <si>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</si>
  <si>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</si>
  <si>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</si>
  <si>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</si>
  <si>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</si>
  <si>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</si>
  <si>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</si>
  <si>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</si>
  <si>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</si>
  <si>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</si>
  <si>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</si>
  <si>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</si>
  <si>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</si>
  <si>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</si>
  <si>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</si>
  <si>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</si>
  <si>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</si>
  <si>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</si>
  <si>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</si>
  <si>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</si>
  <si>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</si>
  <si>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</si>
  <si>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</si>
  <si>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</si>
  <si>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</si>
  <si>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</si>
  <si>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</si>
  <si>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</si>
  <si>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</si>
  <si>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</si>
  <si>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</si>
  <si>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</si>
  <si>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</si>
  <si>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</si>
  <si>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</si>
  <si>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</si>
  <si>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</si>
  <si>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</si>
  <si>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</si>
  <si>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</si>
  <si>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</si>
  <si>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</si>
  <si>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</si>
  <si>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</si>
  <si>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</si>
  <si>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</si>
  <si>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</si>
  <si>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</si>
  <si>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</si>
  <si>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</si>
  <si>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</si>
  <si>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</si>
  <si>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</si>
  <si>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</si>
  <si>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</si>
  <si>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</si>
  <si>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</si>
  <si>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</si>
  <si>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</si>
  <si>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</si>
  <si>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</si>
  <si>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</si>
  <si>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</si>
  <si>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</si>
  <si>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</si>
  <si>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</si>
  <si>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</si>
  <si>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</si>
  <si>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</si>
  <si>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</si>
  <si>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</si>
  <si>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</si>
  <si>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</si>
  <si>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</si>
  <si>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</si>
  <si>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</si>
  <si>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</si>
  <si>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</si>
  <si>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</si>
  <si>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</si>
  <si>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</si>
  <si>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</si>
  <si>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</si>
  <si>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</si>
  <si>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</si>
  <si>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</si>
  <si>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</si>
  <si>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</si>
  <si>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</si>
  <si>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</si>
  <si>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</si>
  <si>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</si>
  <si>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</si>
  <si>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</si>
  <si>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</si>
  <si>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</si>
  <si>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</si>
  <si>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</si>
  <si>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</si>
  <si>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</si>
  <si>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</si>
  <si>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</si>
  <si>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</si>
  <si>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</si>
  <si>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</si>
  <si>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</si>
  <si>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</si>
  <si>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</si>
  <si>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</si>
  <si>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</si>
  <si>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</si>
  <si>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</si>
  <si>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</si>
  <si>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</si>
  <si>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</si>
  <si>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</si>
  <si>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</si>
  <si>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</si>
  <si>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</si>
  <si>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</si>
  <si>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</si>
  <si>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</si>
  <si>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</si>
  <si>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</si>
  <si>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</si>
  <si>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</si>
  <si>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</si>
  <si>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</si>
  <si>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</si>
  <si>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</si>
  <si>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</si>
  <si>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</si>
  <si>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</si>
  <si>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</si>
  <si>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</si>
  <si>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</si>
  <si>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</si>
  <si>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</si>
  <si>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</si>
  <si>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</si>
  <si>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</si>
  <si>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</si>
  <si>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</si>
  <si>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</si>
  <si>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</si>
  <si>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</si>
  <si>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</si>
  <si>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</si>
  <si>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</si>
  <si>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</si>
  <si>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</si>
  <si>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</si>
  <si>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</si>
  <si>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</si>
  <si>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</si>
  <si>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</si>
  <si>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</si>
  <si>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</si>
  <si>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</si>
  <si>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</si>
  <si>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</si>
  <si>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</si>
  <si>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</si>
  <si>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</si>
  <si>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</si>
  <si>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</si>
  <si>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</si>
  <si>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</si>
  <si>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</si>
  <si>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</si>
  <si>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</si>
  <si>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</si>
  <si>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</si>
  <si>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</si>
  <si>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</si>
  <si>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</si>
  <si>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</si>
  <si>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</si>
  <si>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</si>
  <si>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</si>
  <si>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</si>
  <si>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</si>
  <si>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</si>
  <si>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</si>
  <si>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</si>
  <si>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</si>
  <si>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</si>
  <si>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</si>
  <si>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</si>
  <si>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</si>
  <si>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</si>
  <si>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</si>
  <si>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</si>
  <si>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</si>
  <si>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</si>
  <si>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</si>
  <si>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</si>
  <si>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</si>
  <si>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</si>
  <si>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</si>
  <si>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</si>
  <si>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</si>
  <si>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</si>
  <si>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</si>
  <si>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</si>
  <si>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</si>
  <si>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</si>
  <si>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</si>
  <si>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</si>
  <si>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</si>
  <si>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</si>
  <si>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</si>
  <si>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</si>
  <si>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</si>
  <si>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</si>
  <si>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</si>
  <si>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</si>
  <si>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</si>
  <si>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</si>
  <si>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</si>
  <si>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</si>
  <si>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</si>
  <si>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</si>
  <si>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</si>
  <si>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</si>
  <si>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</si>
  <si>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</si>
  <si>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</si>
  <si>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</si>
  <si>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</si>
  <si>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</si>
  <si>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</si>
  <si>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</si>
  <si>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</si>
  <si>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</si>
  <si>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</si>
  <si>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</si>
  <si>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</si>
  <si>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</si>
  <si>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</si>
  <si>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</si>
  <si>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</si>
  <si>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</si>
  <si>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</si>
  <si>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</si>
  <si>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</si>
  <si>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</si>
  <si>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</si>
  <si>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</si>
  <si>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</si>
  <si>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</si>
  <si>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</si>
  <si>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</si>
  <si>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</si>
  <si>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</si>
  <si>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</si>
  <si>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</si>
  <si>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</si>
  <si>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</si>
  <si>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</si>
  <si>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</si>
  <si>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</si>
  <si>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</si>
  <si>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</si>
  <si>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</si>
  <si>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</si>
  <si>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</si>
  <si>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</si>
  <si>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</si>
  <si>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</si>
  <si>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</si>
  <si>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</si>
  <si>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</si>
  <si>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</si>
  <si>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</si>
  <si>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</si>
  <si>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</si>
  <si>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</si>
  <si>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</si>
  <si>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</si>
  <si>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</si>
  <si>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</si>
  <si>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</si>
  <si>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</si>
  <si>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</si>
  <si>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</si>
  <si>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</si>
  <si>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</si>
  <si>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</si>
  <si>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</si>
  <si>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</si>
  <si>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</si>
  <si>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</si>
  <si>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</si>
  <si>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</si>
  <si>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</si>
  <si>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</si>
  <si>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</si>
  <si>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</si>
  <si>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</si>
  <si>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</si>
  <si>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</si>
  <si>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</si>
  <si>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</si>
  <si>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</si>
  <si>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</si>
  <si>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</si>
  <si>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</si>
  <si>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</si>
  <si>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</si>
  <si>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</si>
  <si>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</si>
  <si>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</si>
  <si>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</si>
  <si>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</si>
  <si>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</si>
  <si>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</si>
  <si>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</si>
  <si>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</si>
  <si>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</si>
  <si>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</si>
  <si>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</si>
  <si>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</si>
  <si>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</si>
  <si>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</si>
  <si>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</si>
  <si>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</si>
  <si>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</si>
  <si>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</si>
  <si>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</si>
  <si>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</si>
  <si>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</si>
  <si>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</si>
  <si>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</si>
  <si>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</si>
  <si>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</si>
  <si>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</si>
  <si>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</si>
  <si>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</si>
  <si>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</si>
  <si>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</si>
  <si>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</si>
  <si>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</si>
  <si>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</si>
  <si>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</si>
  <si>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</si>
  <si>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</si>
  <si>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</si>
  <si>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</si>
  <si>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</si>
  <si>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</si>
  <si>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</si>
  <si>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</si>
  <si>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</si>
  <si>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</si>
  <si>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</si>
  <si>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</si>
  <si>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</si>
  <si>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</si>
  <si>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</si>
  <si>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</si>
  <si>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</si>
  <si>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</si>
  <si>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</si>
  <si>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</si>
  <si>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</si>
  <si>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</si>
  <si>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</si>
  <si>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</si>
  <si>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</si>
  <si>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</si>
  <si>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</si>
  <si>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</si>
  <si>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</si>
  <si>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</si>
  <si>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</si>
  <si>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</si>
  <si>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</si>
  <si>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</si>
  <si>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</si>
  <si>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</si>
  <si>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</si>
  <si>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</si>
  <si>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</si>
  <si>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</si>
  <si>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</si>
  <si>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</si>
  <si>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</si>
  <si>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</si>
  <si>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</si>
  <si>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</si>
  <si>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</si>
  <si>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</si>
  <si>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</si>
  <si>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</si>
  <si>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</si>
  <si>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</si>
  <si>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</si>
  <si>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</si>
  <si>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</si>
  <si>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</si>
  <si>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</si>
  <si>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</si>
  <si>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</si>
  <si>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</si>
  <si>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</si>
  <si>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</si>
  <si>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</si>
  <si>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</si>
  <si>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</si>
  <si>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</si>
  <si>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</si>
  <si>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</si>
  <si>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</si>
  <si>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</si>
  <si>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</si>
  <si>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</si>
  <si>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</si>
  <si>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</si>
  <si>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</si>
  <si>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</si>
  <si>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</si>
  <si>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</si>
  <si>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</si>
  <si>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</si>
  <si>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</si>
  <si>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</si>
  <si>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</si>
  <si>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</si>
  <si>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</si>
  <si>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</si>
  <si>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</si>
  <si>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</si>
  <si>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</si>
  <si>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</si>
  <si>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</si>
  <si>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</si>
  <si>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</si>
  <si>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</si>
  <si>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</si>
  <si>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</si>
  <si>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</si>
  <si>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</si>
  <si>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</si>
  <si>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</si>
  <si>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</si>
  <si>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</si>
  <si>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</si>
  <si>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</si>
  <si>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</si>
  <si>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</si>
  <si>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</si>
  <si>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</si>
  <si>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</si>
  <si>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</si>
  <si>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</si>
  <si>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</si>
  <si>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</si>
  <si>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</si>
  <si>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</si>
  <si>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</si>
  <si>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</si>
  <si>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</si>
  <si>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</si>
  <si>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</si>
  <si>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</si>
  <si>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</si>
  <si>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</si>
  <si>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</si>
  <si>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</si>
  <si>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</si>
  <si>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</si>
  <si>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</si>
  <si>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</si>
  <si>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</si>
  <si>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</si>
  <si>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</si>
  <si>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</si>
  <si>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</si>
  <si>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</si>
  <si>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</si>
  <si>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</si>
  <si>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</si>
  <si>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</si>
  <si>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</si>
  <si>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</si>
  <si>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</si>
  <si>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</si>
  <si>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</si>
  <si>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</si>
  <si>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</si>
  <si>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</si>
  <si>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</si>
  <si>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</si>
  <si>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</si>
  <si>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</si>
  <si>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</si>
  <si>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</si>
  <si>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</si>
  <si>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</si>
  <si>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</si>
  <si>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</si>
  <si>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</si>
  <si>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</si>
  <si>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</si>
  <si>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</si>
  <si>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</si>
  <si>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</si>
  <si>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</si>
  <si>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</si>
  <si>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</si>
  <si>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</si>
  <si>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</si>
  <si>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</si>
  <si>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</si>
  <si>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</si>
  <si>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</si>
  <si>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</si>
  <si>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</si>
  <si>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</si>
  <si>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</si>
  <si>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</si>
  <si>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</si>
  <si>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</si>
  <si>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</si>
  <si>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</si>
  <si>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</si>
  <si>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</si>
  <si>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</si>
  <si>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</si>
  <si>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</si>
  <si>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</si>
  <si>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</si>
  <si>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</si>
  <si>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</si>
  <si>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</si>
  <si>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</si>
  <si>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</si>
  <si>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</si>
  <si>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</si>
  <si>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</si>
  <si>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</si>
  <si>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</si>
  <si>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</si>
  <si>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</si>
  <si>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</si>
  <si>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</si>
  <si>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</si>
  <si>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</si>
  <si>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</si>
  <si>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</si>
  <si>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</si>
  <si>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</si>
  <si>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</si>
  <si>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</si>
  <si>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</si>
  <si>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</si>
  <si>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</si>
  <si>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</si>
  <si>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</si>
  <si>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</si>
  <si>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</si>
  <si>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</si>
  <si>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</si>
  <si>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</si>
  <si>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</si>
  <si>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</si>
  <si>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</si>
  <si>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</si>
  <si>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</si>
  <si>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</si>
  <si>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</si>
  <si>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</si>
  <si>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</si>
  <si>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</si>
  <si>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</si>
  <si>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</si>
  <si>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</si>
  <si>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</si>
  <si>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</si>
  <si>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</si>
  <si>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</si>
  <si>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</si>
  <si>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</si>
  <si>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</si>
  <si>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</si>
  <si>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</si>
  <si>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</si>
  <si>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</si>
  <si>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</si>
  <si>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</si>
  <si>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</si>
  <si>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</si>
  <si>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</si>
  <si>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</si>
  <si>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</si>
  <si>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</si>
  <si>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</si>
  <si>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</si>
  <si>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</si>
  <si>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</si>
  <si>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</si>
  <si>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</si>
  <si>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</si>
  <si>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</si>
  <si>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</si>
  <si>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</si>
  <si>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</si>
  <si>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</si>
  <si>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</si>
  <si>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</si>
  <si>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</si>
  <si>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</si>
  <si>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</si>
  <si>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</si>
  <si>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</si>
  <si>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</si>
  <si>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</si>
  <si>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</si>
  <si>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</si>
  <si>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</si>
  <si>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</si>
  <si>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</si>
  <si>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</si>
  <si>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</si>
  <si>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</si>
  <si>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</si>
  <si>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</si>
  <si>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</si>
  <si>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</si>
  <si>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</si>
  <si>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</si>
  <si>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</si>
  <si>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</si>
  <si>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</si>
  <si>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</si>
  <si>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</si>
  <si>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</si>
  <si>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</si>
  <si>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</si>
  <si>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</si>
  <si>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</si>
  <si>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</si>
  <si>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</si>
  <si>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</si>
  <si>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</si>
  <si>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</si>
  <si>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</si>
  <si>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</si>
  <si>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</si>
  <si>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</si>
  <si>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</si>
  <si>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</si>
  <si>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</si>
  <si>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</si>
  <si>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</si>
  <si>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</si>
  <si>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</si>
  <si>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</si>
  <si>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</si>
  <si>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</si>
  <si>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</si>
  <si>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</si>
  <si>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</si>
  <si>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</si>
  <si>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</si>
  <si>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</si>
  <si>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</si>
  <si>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</si>
  <si>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</si>
  <si>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</si>
  <si>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</si>
  <si>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</si>
  <si>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</si>
  <si>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</si>
  <si>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</si>
  <si>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</si>
  <si>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</si>
  <si>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</si>
  <si>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</si>
  <si>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</si>
  <si>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</si>
  <si>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</si>
  <si>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</si>
  <si>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</si>
  <si>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</si>
  <si>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</si>
  <si>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</si>
  <si>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</si>
  <si>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</si>
  <si>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</si>
  <si>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</si>
  <si>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</si>
  <si>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</si>
  <si>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</si>
  <si>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</si>
  <si>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</si>
  <si>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</si>
  <si>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</si>
  <si>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</si>
  <si>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</si>
  <si>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</si>
  <si>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</si>
  <si>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</si>
  <si>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</si>
  <si>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</si>
  <si>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</si>
  <si>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</si>
  <si>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</si>
  <si>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</si>
  <si>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</si>
  <si>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</si>
  <si>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</si>
  <si>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</si>
  <si>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</si>
  <si>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</si>
  <si>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</si>
  <si>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</si>
  <si>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</si>
  <si>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</si>
  <si>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</si>
  <si>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</si>
  <si>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</si>
  <si>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</si>
  <si>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</si>
  <si>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</si>
  <si>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</si>
  <si>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</si>
  <si>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</si>
  <si>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</si>
  <si>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</si>
  <si>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</si>
  <si>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</si>
  <si>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</si>
  <si>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</si>
  <si>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</si>
  <si>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</si>
  <si>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</si>
  <si>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</si>
  <si>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</si>
  <si>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</si>
  <si>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</si>
  <si>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</si>
  <si>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</si>
  <si>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</si>
  <si>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</si>
  <si>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</si>
  <si>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</si>
  <si>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</si>
  <si>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</si>
  <si>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</si>
  <si>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</si>
  <si>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</si>
  <si>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</si>
  <si>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</si>
  <si>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</si>
  <si>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</si>
  <si>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</si>
  <si>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</si>
  <si>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</si>
  <si>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</si>
  <si>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</si>
  <si>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</si>
  <si>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</si>
  <si>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</si>
  <si>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</si>
  <si>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</si>
  <si>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</si>
  <si>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</si>
  <si>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</si>
  <si>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</si>
  <si>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</si>
  <si>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</si>
  <si>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</si>
  <si>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</si>
  <si>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</si>
  <si>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</si>
  <si>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</si>
  <si>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</si>
  <si>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</si>
  <si>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</si>
  <si>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</si>
  <si>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</si>
  <si>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</si>
  <si>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</si>
  <si>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</si>
  <si>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</si>
  <si>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</si>
  <si>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</si>
  <si>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</si>
  <si>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</si>
  <si>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</si>
  <si>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</si>
  <si>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</si>
  <si>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</si>
  <si>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</si>
  <si>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</si>
  <si>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</si>
  <si>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</si>
  <si>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</si>
  <si>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</si>
  <si>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</si>
  <si>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</si>
  <si>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</si>
  <si>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</si>
  <si>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</si>
  <si>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</si>
  <si>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</si>
  <si>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</si>
  <si>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</si>
  <si>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</si>
  <si>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</si>
  <si>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</si>
  <si>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</si>
  <si>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</si>
  <si>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</si>
  <si>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</si>
  <si>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</si>
  <si>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</si>
  <si>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</si>
  <si>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</si>
  <si>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</si>
  <si>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</si>
  <si>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</si>
  <si>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</si>
  <si>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</si>
  <si>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</si>
  <si>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</si>
  <si>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</si>
  <si>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</si>
  <si>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</si>
  <si>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</si>
  <si>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</si>
  <si>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</si>
  <si>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</si>
  <si>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</si>
  <si>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</si>
  <si>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</si>
  <si>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</si>
  <si>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</si>
  <si>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</si>
  <si>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</si>
  <si>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</si>
  <si>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</si>
  <si>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</si>
  <si>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</si>
  <si>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</si>
  <si>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</si>
  <si>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</si>
  <si>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</si>
  <si>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</si>
  <si>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</si>
  <si>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</si>
  <si>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</si>
  <si>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</si>
  <si>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</si>
  <si>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</si>
  <si>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</si>
  <si>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</si>
  <si>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</si>
  <si>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</si>
  <si>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</si>
  <si>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</si>
  <si>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</si>
  <si>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</si>
  <si>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</si>
  <si>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</si>
  <si>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</si>
  <si>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</si>
  <si>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</si>
  <si>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</si>
  <si>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</si>
  <si>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</si>
  <si>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</si>
  <si>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</si>
  <si>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</si>
  <si>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</si>
  <si>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</si>
  <si>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</si>
  <si>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</si>
  <si>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</si>
  <si>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</si>
  <si>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</si>
  <si>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</si>
  <si>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</si>
  <si>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</si>
  <si>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</si>
  <si>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</si>
  <si>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</si>
  <si>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</si>
  <si>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</si>
  <si>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</si>
  <si>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</si>
  <si>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</si>
  <si>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</si>
  <si>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</si>
  <si>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</si>
  <si>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</si>
  <si>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</si>
  <si>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</si>
  <si>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</si>
  <si>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</si>
  <si>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</si>
  <si>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</si>
  <si>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</si>
  <si>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</si>
  <si>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</si>
  <si>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</si>
  <si>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</si>
  <si>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</si>
  <si>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</si>
  <si>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</si>
  <si>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</si>
  <si>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</si>
  <si>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</si>
  <si>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</si>
  <si>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</si>
  <si>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</si>
  <si>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</si>
  <si>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</si>
  <si>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</si>
  <si>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</si>
  <si>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</si>
  <si>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</si>
  <si>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</si>
  <si>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</si>
  <si>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</si>
  <si>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</si>
  <si>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</si>
  <si>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</si>
  <si>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</si>
  <si>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</si>
  <si>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</si>
  <si>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</si>
  <si>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</si>
  <si>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</si>
  <si>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</si>
  <si>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</si>
  <si>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</si>
  <si>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</si>
  <si>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</si>
  <si>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</si>
  <si>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</si>
  <si>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</si>
  <si>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</si>
  <si>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</si>
  <si>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</si>
  <si>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</si>
  <si>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</si>
  <si>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</si>
  <si>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</si>
  <si>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</si>
  <si>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</si>
  <si>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</si>
  <si>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</si>
  <si>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</si>
  <si>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</si>
  <si>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</si>
  <si>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</si>
  <si>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</si>
  <si>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</si>
  <si>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</si>
  <si>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</si>
  <si>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</si>
  <si>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</si>
  <si>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</si>
  <si>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</si>
  <si>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</si>
  <si>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</si>
  <si>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</si>
  <si>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EXAMES LABORATORIAIS</t>
  </si>
  <si>
    <t>25 OH VIT D</t>
  </si>
  <si>
    <t>ACIDO FOLICO</t>
  </si>
  <si>
    <t>ACIDO URICO</t>
  </si>
  <si>
    <t>AMILASE PANCREATICA</t>
  </si>
  <si>
    <t>ANTI – HbcIgm</t>
  </si>
  <si>
    <t>ANTI HBC TOTAL</t>
  </si>
  <si>
    <t>ANTI HBS</t>
  </si>
  <si>
    <t>ANTI HAV-IGM</t>
  </si>
  <si>
    <t>ANTI-HCV</t>
  </si>
  <si>
    <t>ANTIBIOGRAMA – IDENTIFICAÇÃO BACTERIANA</t>
  </si>
  <si>
    <t>ANTIGENO ESPECIFICO PROSTATICO TOTAL (PSA) PESQ</t>
  </si>
  <si>
    <t>ANTÍGENO CARBOIDRATO 125</t>
  </si>
  <si>
    <t>ANTÍGENO CARCINOEMBRIONÁRIO</t>
  </si>
  <si>
    <t>B.A.A.R (ZIEHL OU FLUORESCENCIA, PESQUISA DIR)</t>
  </si>
  <si>
    <t>BACTERIOSCOPIA PRIMEIRA AMOSTRA</t>
  </si>
  <si>
    <t>BACTERIOSCOPIA SEGUNDA AMOSTRA</t>
  </si>
  <si>
    <t>BACTERIOSCOPIA TERCEIRA AMOSTRA</t>
  </si>
  <si>
    <t>BILIRRUBINA (TOTAL, DIRETA E INDIRETA)</t>
  </si>
  <si>
    <t>BIOLOGIA MOLECULAR PARA DETECÇÃO DE CLAMÍDIA</t>
  </si>
  <si>
    <t>CALCIO</t>
  </si>
  <si>
    <t>COLESTEROL HDL – PESQUISA E/OU DOSAGEM</t>
  </si>
  <si>
    <t>COLESTEROL LDL - PESQUISA E/OU DOSAGEM</t>
  </si>
  <si>
    <t>COLESTEROL TOTAL – PESQUISA E/OU DOSAGEM</t>
  </si>
  <si>
    <t>COLINESTERASE ERITROCITARIA TOTAL</t>
  </si>
  <si>
    <t>COLINESTERASE PLASMATICA</t>
  </si>
  <si>
    <t>COOMBS DIRETO</t>
  </si>
  <si>
    <t>COOMBS INDIRETO</t>
  </si>
  <si>
    <t>CREATININA – PESQUISA E/OU DOSAGEM</t>
  </si>
  <si>
    <t>CURVA GLICEMICA (4 DOSAGENS) VIA ORAL OU ENDOVENOSA</t>
  </si>
  <si>
    <t>CURVA GLICEMICA (5 DOSAGENS)</t>
  </si>
  <si>
    <t>DENGUE IGG</t>
  </si>
  <si>
    <t>DENGUE IGM</t>
  </si>
  <si>
    <t>DETERMINAÇÃO DE VELOCIDADE DE HEMOSSEDIMENTAÇÃO</t>
  </si>
  <si>
    <t>DOSAGEM DE CREATINOFOSFOQUINASE</t>
  </si>
  <si>
    <t>DOSAGEM DE LIPASE</t>
  </si>
  <si>
    <t>DOSAGEM DE LITIO</t>
  </si>
  <si>
    <t>DOSAGEM DE MAGNÉSIO</t>
  </si>
  <si>
    <t>DOSAGEM DE PROTEINA C REATIVA</t>
  </si>
  <si>
    <t>ELETROFORESE DE HEMOGLOBINA</t>
  </si>
  <si>
    <t>EQU – ROTINA DE URINA (CARACTERES FISICOS, ELEMENTOS ANORMAIS E SEDIMENTOSCOPIA)</t>
  </si>
  <si>
    <t>FATOR REUMATOIDE</t>
  </si>
  <si>
    <t>FATOR RH E GRUPO</t>
  </si>
  <si>
    <t>FERRITINA</t>
  </si>
  <si>
    <t>FERRO SERICO (FE+)</t>
  </si>
  <si>
    <t>FOSFATASE ALCALINA</t>
  </si>
  <si>
    <t>FOSFORO</t>
  </si>
  <si>
    <t>FTA ABS (Sífilis) IGG</t>
  </si>
  <si>
    <t>FTA ABS (Sífilis) IGM</t>
  </si>
  <si>
    <t>FTA ABS (Sifilis)</t>
  </si>
  <si>
    <t>GAMA GT</t>
  </si>
  <si>
    <t>GLICEMIA 2 HRS APÓS SOBRECARGA COM DEXTRO</t>
  </si>
  <si>
    <t>GLICOSE – PESQUISA E/OU DOSAGEM</t>
  </si>
  <si>
    <t>GLICOSE 2 (CURVA GLICEMICA)</t>
  </si>
  <si>
    <t>GLICOSE JEJUM (CURVA GLICEMICA)</t>
  </si>
  <si>
    <t>GLICOSE POS PRANDIAL</t>
  </si>
  <si>
    <t>GORDURA FECAL</t>
  </si>
  <si>
    <t>GONOCOCO</t>
  </si>
  <si>
    <t>HEMOGLOBINA GLICADA</t>
  </si>
  <si>
    <t>HEMOGRAMA (ERITOGRAMA, LEUCOGRAMA)</t>
  </si>
  <si>
    <t>HEPATITE B-HBSAG (AU, ANTIGENO AUSTRALIA – PES)</t>
  </si>
  <si>
    <t>HIV – SEGUNDA AMOSTRA</t>
  </si>
  <si>
    <t>HIV1 + 2 E ANTIGENO O, PESQUISA DE ANTICORPOS</t>
  </si>
  <si>
    <t>HIV1 + HIV2, DETERMINAÇÃO CONJUNTA, PES DE ANT</t>
  </si>
  <si>
    <t>HIV1 OU HIV2, PESQUISA DE ANTICORPOS – TESTE RAP</t>
  </si>
  <si>
    <t>HORMONIO GONODOTROFICO CORIONICO QUANT</t>
  </si>
  <si>
    <t>HTLV - VÍRUS LINFOTRÓPICO DE CÉLULAS T HUMANAS TIPO I e II</t>
  </si>
  <si>
    <t>NEISSERIA, PESQUISA</t>
  </si>
  <si>
    <t>PARASITOLOGICO, PRIMEIRA AMOSTRA – NAS FEZES</t>
  </si>
  <si>
    <t>PARASITOLOGICO, SEGUNDA AMOSTRA – NAS FEZES</t>
  </si>
  <si>
    <t>PARASITOLOGICO, TERCEIRA AMOSTRA – NAS FEZES</t>
  </si>
  <si>
    <t>PCR PARA CLAMÍDIA E GONOCOCO</t>
  </si>
  <si>
    <t>PLAQUETAS, CONTAGEM</t>
  </si>
  <si>
    <t>POTASSIO</t>
  </si>
  <si>
    <t>RUBEOLA – IGG – PESQUISA E/OU DOSAGEM</t>
  </si>
  <si>
    <t>RUBEOLA – IGM – PESQUISA E/OU DOSAGEM</t>
  </si>
  <si>
    <t>SANGUE OCULTO PESQUISA – NAS FEZES</t>
  </si>
  <si>
    <t>SANGUE OCULTO PESQUISA DE (SEG AMOSTRA)</t>
  </si>
  <si>
    <t>SANGUE OCULTO PESQUISA DE (TER AMOSTRA)</t>
  </si>
  <si>
    <t>SIFILIS – VDRL</t>
  </si>
  <si>
    <t>SODIO</t>
  </si>
  <si>
    <t>T3</t>
  </si>
  <si>
    <t>T4 LIVRE</t>
  </si>
  <si>
    <t>TEMPO DE ATIVAÇÃO PARCIAL DA TROMBOPLASTINA</t>
  </si>
  <si>
    <t>TEMPO DE PROTROMBINA – DETERMINAÇÃO</t>
  </si>
  <si>
    <t>TESTE ORAL DE TOLERÂNCIA À GLICOSE</t>
  </si>
  <si>
    <t>TIPAGEM SANGUINEA</t>
  </si>
  <si>
    <t>TIREOESTIMULANTE, HORMONIO (TSH) PESQUISA E/OU DOSAGEM</t>
  </si>
  <si>
    <t>TOXOPLASMOSE – IGG – PESQUISA E/OU DOSAGEM</t>
  </si>
  <si>
    <t>TOXOPLASMOSE – IGM – PESQUISA E/OU DOSAGEM</t>
  </si>
  <si>
    <t>TOXOPLASMOSE IGG</t>
  </si>
  <si>
    <t>TOXOPLASMOSE IGM</t>
  </si>
  <si>
    <t>TRANSAMINASE OXALACETICA (AMINO TRANSFERASE ASP) - TGO</t>
  </si>
  <si>
    <t>TRANSAMINASE PIRUVICA (AMINO TRANSFERASE DE ALAN) - TGP</t>
  </si>
  <si>
    <t>TRIGLICERIDEOS – PESQUISA E/OU DOSAGEM</t>
  </si>
  <si>
    <t>UREIA – PESQUISA E/OU DOSAGEM</t>
  </si>
  <si>
    <t>UROCULTURA</t>
  </si>
  <si>
    <t xml:space="preserve">VIT + B 6 </t>
  </si>
  <si>
    <t>VIT + B 12</t>
  </si>
  <si>
    <t>laboratorio veranense</t>
  </si>
  <si>
    <t>89986947000208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</si>
</sst>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5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8" fontId="31" fillId="0" borderId="13" xfId="0" applyNumberFormat="1" applyFont="1" applyBorder="1" applyAlignment="1" applyProtection="1">
      <alignment vertical="center" wrapText="1"/>
      <protection locked="0"/>
    </xf>
    <xf numFmtId="8" fontId="31" fillId="0" borderId="35" xfId="0" applyNumberFormat="1" applyFont="1" applyBorder="1" applyAlignment="1" applyProtection="1">
      <alignment vertical="center" wrapText="1"/>
      <protection locked="0"/>
    </xf>
    <xf numFmtId="8" fontId="31" fillId="0" borderId="35" xfId="0" applyNumberFormat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54" t="s">
        <v>3752</v>
      </c>
      <c r="B1" s="155"/>
      <c r="C1" s="155"/>
      <c r="D1" s="155"/>
      <c r="E1" s="155"/>
      <c r="F1" s="155"/>
      <c r="G1" s="156"/>
    </row>
    <row r="2" spans="1:8" s="59" customFormat="1" ht="15.75" thickBot="1" x14ac:dyDescent="0.3">
      <c r="A2" s="15" t="s">
        <v>161</v>
      </c>
      <c r="B2" s="160" t="s">
        <v>3931</v>
      </c>
      <c r="C2" s="160"/>
      <c r="D2" s="50" t="s">
        <v>162</v>
      </c>
      <c r="E2" s="70">
        <v>1</v>
      </c>
      <c r="F2" s="22" t="s">
        <v>163</v>
      </c>
      <c r="G2" s="33">
        <v>2026</v>
      </c>
      <c r="H2" s="57"/>
    </row>
    <row r="3" spans="1:8" s="59" customFormat="1" ht="31.5" customHeight="1" thickBot="1" x14ac:dyDescent="0.3">
      <c r="A3" s="18" t="s">
        <v>153</v>
      </c>
      <c r="B3" s="161" t="s">
        <v>4028</v>
      </c>
      <c r="C3" s="161"/>
      <c r="D3" s="161"/>
      <c r="E3" s="161"/>
      <c r="F3" s="161"/>
      <c r="G3" s="162"/>
    </row>
    <row r="4" spans="1:8" s="59" customFormat="1" ht="15.75" thickBot="1" x14ac:dyDescent="0.3">
      <c r="A4" s="15" t="s">
        <v>175</v>
      </c>
      <c r="B4" s="163" t="s">
        <v>4026</v>
      </c>
      <c r="C4" s="163"/>
      <c r="D4" s="163"/>
      <c r="E4" s="16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3680</v>
      </c>
      <c r="C5" s="15" t="s">
        <v>3956</v>
      </c>
      <c r="D5" s="15"/>
      <c r="E5" s="15"/>
      <c r="F5" s="165"/>
      <c r="G5" s="166"/>
    </row>
    <row r="6" spans="1:8" s="61" customFormat="1" ht="15.75" thickBot="1" x14ac:dyDescent="0.3">
      <c r="A6" s="15" t="s">
        <v>155</v>
      </c>
      <c r="B6" s="51">
        <f>'Orçamento-base'!C6</f>
        <v>463862.5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435367.5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98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57" t="s">
        <v>3750</v>
      </c>
      <c r="B11" s="15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57"/>
      <c r="B12" s="15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topLeftCell="A96" zoomScaleNormal="100" workbookViewId="0">
      <selection activeCell="J12" sqref="J12:J109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50" t="s">
        <v>3676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53" t="str">
        <f>IF(Identificação!B2=0,"",Identificação!B2)</f>
        <v>Chamamento Público / Credenciamento</v>
      </c>
      <c r="D2" s="153"/>
      <c r="E2" s="153"/>
      <c r="F2" s="153"/>
      <c r="G2" s="153"/>
      <c r="H2" s="37" t="s">
        <v>151</v>
      </c>
      <c r="I2" s="38">
        <f>IF(Identificação!E2=0,"",Identificação!E2)</f>
        <v>1</v>
      </c>
      <c r="J2" s="37" t="s">
        <v>152</v>
      </c>
      <c r="K2" s="38">
        <f>IF(Identificação!G2=0,"",Identificação!G2)</f>
        <v>2026</v>
      </c>
      <c r="L2" s="94"/>
      <c r="M2" s="94"/>
    </row>
    <row r="3" spans="1:18" s="27" customFormat="1" ht="32.25" customHeight="1" thickBot="1" x14ac:dyDescent="0.3">
      <c r="A3" s="131" t="s">
        <v>153</v>
      </c>
      <c r="B3" s="132"/>
      <c r="C3" s="133" t="str">
        <f>IF(Identificação!B3=0,"",Identificação!B3)</f>
        <v>EXAMES LABORATORIAIS</v>
      </c>
      <c r="D3" s="133"/>
      <c r="E3" s="133"/>
      <c r="F3" s="133"/>
      <c r="G3" s="133"/>
      <c r="H3" s="133"/>
      <c r="I3" s="133"/>
      <c r="J3" s="133"/>
      <c r="K3" s="134"/>
      <c r="L3" s="94"/>
      <c r="M3" s="94"/>
    </row>
    <row r="4" spans="1:18" s="27" customFormat="1" ht="15.75" thickBot="1" x14ac:dyDescent="0.3">
      <c r="A4" s="15" t="s">
        <v>176</v>
      </c>
      <c r="B4" s="22"/>
      <c r="C4" s="127" t="str">
        <f>IF(Identificação!B4=0,"",Identificação!B4)</f>
        <v>PREFEITURA DE COTIPORA</v>
      </c>
      <c r="D4" s="127"/>
      <c r="E4" s="127"/>
      <c r="F4" s="127"/>
      <c r="G4" s="127"/>
      <c r="H4" s="127"/>
      <c r="I4" s="127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27" t="str">
        <f>IF(Identificação!B5=0,"",Identificação!B5)</f>
        <v>Não se aplica</v>
      </c>
      <c r="D5" s="127"/>
      <c r="E5" s="127"/>
      <c r="F5" s="127"/>
      <c r="G5" s="128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29">
        <f>SUMIFS(K12:K39953,B12:B39953,"&gt;0",K12:K39953,"&lt;&gt;0")</f>
        <v>463862.5</v>
      </c>
      <c r="D6" s="129"/>
      <c r="E6" s="129"/>
      <c r="F6" s="129"/>
      <c r="G6" s="130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42" t="s">
        <v>3761</v>
      </c>
      <c r="B10" s="142" t="s">
        <v>3759</v>
      </c>
      <c r="C10" s="142" t="s">
        <v>3760</v>
      </c>
      <c r="D10" s="144" t="s">
        <v>3675</v>
      </c>
      <c r="E10" s="146" t="s">
        <v>168</v>
      </c>
      <c r="F10" s="148" t="s">
        <v>3674</v>
      </c>
      <c r="G10" s="144" t="s">
        <v>156</v>
      </c>
      <c r="H10" s="139" t="s">
        <v>165</v>
      </c>
      <c r="I10" s="140"/>
      <c r="J10" s="140"/>
      <c r="K10" s="140"/>
      <c r="L10" s="140"/>
      <c r="M10" s="141"/>
      <c r="N10" s="135" t="s">
        <v>177</v>
      </c>
      <c r="O10" s="136"/>
      <c r="P10" s="137" t="s">
        <v>178</v>
      </c>
      <c r="Q10" s="138"/>
      <c r="R10" s="126" t="s">
        <v>3678</v>
      </c>
    </row>
    <row r="11" spans="1:18" customFormat="1" ht="45.75" thickBot="1" x14ac:dyDescent="0.3">
      <c r="A11" s="143"/>
      <c r="B11" s="143"/>
      <c r="C11" s="143"/>
      <c r="D11" s="145"/>
      <c r="E11" s="147"/>
      <c r="F11" s="149"/>
      <c r="G11" s="145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26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1000</v>
      </c>
      <c r="I12" s="47" t="s">
        <v>3701</v>
      </c>
      <c r="J12" s="123">
        <v>19.54</v>
      </c>
      <c r="K12" s="54">
        <f>IFERROR(IF(H12*J12&lt;&gt;0,ROUND(ROUND(H12,4)*ROUND(J12,4),2),""),"")</f>
        <v>19540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200</v>
      </c>
      <c r="I13" s="47" t="s">
        <v>3701</v>
      </c>
      <c r="J13" s="124">
        <v>20.16</v>
      </c>
      <c r="K13" s="54">
        <f>IFERROR(IF(H13*J13&lt;&gt;0,ROUND(ROUND(H13,4)*ROUND(J13,4),2),""),"")</f>
        <v>4032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500</v>
      </c>
      <c r="I14" s="47" t="s">
        <v>3701</v>
      </c>
      <c r="J14" s="124">
        <v>2.69</v>
      </c>
      <c r="K14" s="106">
        <f>IFERROR(IF(H14*J14&lt;&gt;0,ROUND(ROUND(H14,4)*ROUND(J14,4),2),""),"")</f>
        <v>1345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100</v>
      </c>
      <c r="I15" s="47" t="s">
        <v>3701</v>
      </c>
      <c r="J15" s="124">
        <v>3.28</v>
      </c>
      <c r="K15" s="106">
        <f t="shared" ref="K15:K78" si="0">IFERROR(IF(H15*J15&lt;&gt;0,ROUND(ROUND(H15,4)*ROUND(J15,4),2),""),"")</f>
        <v>328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100</v>
      </c>
      <c r="I16" s="47" t="s">
        <v>3701</v>
      </c>
      <c r="J16" s="124">
        <v>23.44</v>
      </c>
      <c r="K16" s="106">
        <f t="shared" si="0"/>
        <v>2344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100</v>
      </c>
      <c r="I17" s="47" t="s">
        <v>3701</v>
      </c>
      <c r="J17" s="124">
        <v>23.89</v>
      </c>
      <c r="K17" s="106">
        <f t="shared" si="0"/>
        <v>2389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100</v>
      </c>
      <c r="I18" s="47" t="s">
        <v>3701</v>
      </c>
      <c r="J18" s="124">
        <v>23.89</v>
      </c>
      <c r="K18" s="106">
        <f t="shared" si="0"/>
        <v>2389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100</v>
      </c>
      <c r="I19" s="47" t="s">
        <v>3701</v>
      </c>
      <c r="J19" s="124">
        <v>23.89</v>
      </c>
      <c r="K19" s="106">
        <f t="shared" si="0"/>
        <v>2389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100</v>
      </c>
      <c r="I20" s="47" t="s">
        <v>3701</v>
      </c>
      <c r="J20" s="124">
        <v>23.89</v>
      </c>
      <c r="K20" s="106">
        <f t="shared" si="0"/>
        <v>2389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5.7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300</v>
      </c>
      <c r="I21" s="47" t="s">
        <v>3701</v>
      </c>
      <c r="J21" s="124">
        <v>10.6</v>
      </c>
      <c r="K21" s="106">
        <f t="shared" si="0"/>
        <v>3180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5.75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24">
        <v>23.63</v>
      </c>
      <c r="K22" s="106">
        <f t="shared" si="0"/>
        <v>11815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5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24">
        <v>22.45</v>
      </c>
      <c r="K23" s="106">
        <f t="shared" si="0"/>
        <v>2245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5.75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100</v>
      </c>
      <c r="I24" s="47" t="s">
        <v>3701</v>
      </c>
      <c r="J24" s="124">
        <v>17.940000000000001</v>
      </c>
      <c r="K24" s="106">
        <f t="shared" si="0"/>
        <v>1794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5.7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200</v>
      </c>
      <c r="I25" s="47" t="s">
        <v>3701</v>
      </c>
      <c r="J25" s="124">
        <v>6.11</v>
      </c>
      <c r="K25" s="106">
        <f t="shared" si="0"/>
        <v>1222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50</v>
      </c>
      <c r="I26" s="47" t="s">
        <v>3701</v>
      </c>
      <c r="J26" s="124">
        <v>5.01</v>
      </c>
      <c r="K26" s="106">
        <f t="shared" si="0"/>
        <v>250.5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5.7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50</v>
      </c>
      <c r="I27" s="47" t="s">
        <v>3701</v>
      </c>
      <c r="J27" s="124">
        <v>6.01</v>
      </c>
      <c r="K27" s="106">
        <f t="shared" si="0"/>
        <v>300.5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5.75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50</v>
      </c>
      <c r="I28" s="47" t="s">
        <v>3701</v>
      </c>
      <c r="J28" s="124">
        <v>7.01</v>
      </c>
      <c r="K28" s="106">
        <f t="shared" si="0"/>
        <v>350.5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100</v>
      </c>
      <c r="I29" s="47" t="s">
        <v>3701</v>
      </c>
      <c r="J29" s="124">
        <v>2.92</v>
      </c>
      <c r="K29" s="106">
        <f t="shared" si="0"/>
        <v>292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300</v>
      </c>
      <c r="I30" s="47" t="s">
        <v>3701</v>
      </c>
      <c r="J30" s="124">
        <v>43.2</v>
      </c>
      <c r="K30" s="106">
        <f t="shared" si="0"/>
        <v>12960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5.7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100</v>
      </c>
      <c r="I31" s="47" t="s">
        <v>3701</v>
      </c>
      <c r="J31" s="124">
        <v>2.69</v>
      </c>
      <c r="K31" s="106">
        <f t="shared" si="0"/>
        <v>269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2">
        <v>2000</v>
      </c>
      <c r="I32" s="47" t="s">
        <v>3701</v>
      </c>
      <c r="J32" s="124">
        <v>5.1100000000000003</v>
      </c>
      <c r="K32" s="106">
        <f t="shared" si="0"/>
        <v>10220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5.7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2">
        <v>2000</v>
      </c>
      <c r="I33" s="47" t="s">
        <v>3701</v>
      </c>
      <c r="J33" s="124">
        <v>7.49</v>
      </c>
      <c r="K33" s="106">
        <f t="shared" si="0"/>
        <v>14980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5.7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2000</v>
      </c>
      <c r="I34" s="47" t="s">
        <v>3701</v>
      </c>
      <c r="J34" s="124">
        <v>2.69</v>
      </c>
      <c r="K34" s="106">
        <f t="shared" si="0"/>
        <v>5380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100</v>
      </c>
      <c r="I35" s="47" t="s">
        <v>3701</v>
      </c>
      <c r="J35" s="124">
        <v>5.14</v>
      </c>
      <c r="K35" s="106">
        <f t="shared" si="0"/>
        <v>514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100</v>
      </c>
      <c r="I36" s="47" t="s">
        <v>3701</v>
      </c>
      <c r="J36" s="124">
        <v>6.27</v>
      </c>
      <c r="K36" s="106">
        <f t="shared" si="0"/>
        <v>627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100</v>
      </c>
      <c r="I37" s="47" t="s">
        <v>3701</v>
      </c>
      <c r="J37" s="124">
        <v>3.96</v>
      </c>
      <c r="K37" s="106">
        <f t="shared" si="0"/>
        <v>396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100</v>
      </c>
      <c r="I38" s="47" t="s">
        <v>3701</v>
      </c>
      <c r="J38" s="124">
        <v>3.96</v>
      </c>
      <c r="K38" s="106">
        <f t="shared" si="0"/>
        <v>396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2000</v>
      </c>
      <c r="I39" s="47" t="s">
        <v>3701</v>
      </c>
      <c r="J39" s="124">
        <v>2.69</v>
      </c>
      <c r="K39" s="106">
        <f t="shared" si="0"/>
        <v>5380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3701</v>
      </c>
      <c r="J40" s="124">
        <v>10.3</v>
      </c>
      <c r="K40" s="106">
        <f t="shared" si="0"/>
        <v>1030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3701</v>
      </c>
      <c r="J41" s="124">
        <v>11.9</v>
      </c>
      <c r="K41" s="106">
        <f t="shared" si="0"/>
        <v>1190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300</v>
      </c>
      <c r="I42" s="47" t="s">
        <v>3701</v>
      </c>
      <c r="J42" s="124">
        <v>30.78</v>
      </c>
      <c r="K42" s="106">
        <f t="shared" si="0"/>
        <v>9234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300</v>
      </c>
      <c r="I43" s="47" t="s">
        <v>3701</v>
      </c>
      <c r="J43" s="124">
        <v>30.78</v>
      </c>
      <c r="K43" s="106">
        <f t="shared" si="0"/>
        <v>9234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300</v>
      </c>
      <c r="I44" s="47" t="s">
        <v>3701</v>
      </c>
      <c r="J44" s="124">
        <v>3.97</v>
      </c>
      <c r="K44" s="106">
        <f t="shared" si="0"/>
        <v>1191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300</v>
      </c>
      <c r="I45" s="47" t="s">
        <v>3701</v>
      </c>
      <c r="J45" s="124">
        <v>5.36</v>
      </c>
      <c r="K45" s="106">
        <f t="shared" si="0"/>
        <v>1608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5.75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100</v>
      </c>
      <c r="I46" s="47" t="s">
        <v>3701</v>
      </c>
      <c r="J46" s="124">
        <v>6.01</v>
      </c>
      <c r="K46" s="106">
        <f t="shared" si="0"/>
        <v>601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5.75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300</v>
      </c>
      <c r="I47" s="47" t="s">
        <v>3701</v>
      </c>
      <c r="J47" s="124">
        <v>6.8</v>
      </c>
      <c r="K47" s="106">
        <f t="shared" si="0"/>
        <v>2040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5.75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100</v>
      </c>
      <c r="I48" s="47" t="s">
        <v>3701</v>
      </c>
      <c r="J48" s="124">
        <v>5.6</v>
      </c>
      <c r="K48" s="106">
        <f t="shared" si="0"/>
        <v>560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5.75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100</v>
      </c>
      <c r="I49" s="47" t="s">
        <v>3701</v>
      </c>
      <c r="J49" s="124">
        <v>4.2300000000000004</v>
      </c>
      <c r="K49" s="106">
        <f t="shared" si="0"/>
        <v>423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5.75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100</v>
      </c>
      <c r="I50" s="47" t="s">
        <v>3701</v>
      </c>
      <c r="J50" s="124">
        <v>13.85</v>
      </c>
      <c r="K50" s="106">
        <f t="shared" si="0"/>
        <v>1385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26.25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2000</v>
      </c>
      <c r="I51" s="47" t="s">
        <v>3701</v>
      </c>
      <c r="J51" s="124">
        <v>16.170000000000002</v>
      </c>
      <c r="K51" s="106">
        <f t="shared" si="0"/>
        <v>32340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5.75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300</v>
      </c>
      <c r="I52" s="47" t="s">
        <v>3701</v>
      </c>
      <c r="J52" s="124">
        <v>3.92</v>
      </c>
      <c r="K52" s="106">
        <f t="shared" si="0"/>
        <v>1176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5.75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300</v>
      </c>
      <c r="I53" s="47" t="s">
        <v>3701</v>
      </c>
      <c r="J53" s="124">
        <v>2.59</v>
      </c>
      <c r="K53" s="106">
        <f t="shared" si="0"/>
        <v>777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5.75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500</v>
      </c>
      <c r="I54" s="47" t="s">
        <v>3701</v>
      </c>
      <c r="J54" s="124">
        <v>22.7</v>
      </c>
      <c r="K54" s="106">
        <f t="shared" si="0"/>
        <v>11350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5.75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500</v>
      </c>
      <c r="I55" s="47" t="s">
        <v>3701</v>
      </c>
      <c r="J55" s="124">
        <v>5.1100000000000003</v>
      </c>
      <c r="K55" s="106">
        <f t="shared" si="0"/>
        <v>2555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5.75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300</v>
      </c>
      <c r="I56" s="47" t="s">
        <v>3701</v>
      </c>
      <c r="J56" s="124">
        <v>2.92</v>
      </c>
      <c r="K56" s="106">
        <f t="shared" si="0"/>
        <v>876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5.75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100</v>
      </c>
      <c r="I57" s="47" t="s">
        <v>3701</v>
      </c>
      <c r="J57" s="124">
        <v>3.92</v>
      </c>
      <c r="K57" s="106">
        <f t="shared" si="0"/>
        <v>392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5.75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300</v>
      </c>
      <c r="I58" s="47" t="s">
        <v>3701</v>
      </c>
      <c r="J58" s="124">
        <v>14.56</v>
      </c>
      <c r="K58" s="106">
        <f t="shared" si="0"/>
        <v>4368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5.75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300</v>
      </c>
      <c r="I59" s="47" t="s">
        <v>3701</v>
      </c>
      <c r="J59" s="124">
        <v>14.56</v>
      </c>
      <c r="K59" s="106">
        <f t="shared" si="0"/>
        <v>4368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5.75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300</v>
      </c>
      <c r="I60" s="47" t="s">
        <v>3701</v>
      </c>
      <c r="J60" s="124">
        <v>14.56</v>
      </c>
      <c r="K60" s="106">
        <f t="shared" si="0"/>
        <v>4368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5.75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3701</v>
      </c>
      <c r="J61" s="124">
        <v>5.1100000000000003</v>
      </c>
      <c r="K61" s="106">
        <f t="shared" si="0"/>
        <v>1533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5.75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300</v>
      </c>
      <c r="I62" s="47" t="s">
        <v>3701</v>
      </c>
      <c r="J62" s="124">
        <v>4.79</v>
      </c>
      <c r="K62" s="106">
        <f t="shared" si="0"/>
        <v>1437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5.75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2000</v>
      </c>
      <c r="I63" s="47" t="s">
        <v>3701</v>
      </c>
      <c r="J63" s="124">
        <v>2.69</v>
      </c>
      <c r="K63" s="106">
        <f t="shared" si="0"/>
        <v>5380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5.75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100</v>
      </c>
      <c r="I64" s="47" t="s">
        <v>3701</v>
      </c>
      <c r="J64" s="124">
        <v>5.42</v>
      </c>
      <c r="K64" s="106">
        <f t="shared" si="0"/>
        <v>542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5.75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24">
        <v>5.46</v>
      </c>
      <c r="K65" s="106">
        <f t="shared" si="0"/>
        <v>546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5.75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24">
        <v>3.79</v>
      </c>
      <c r="K66" s="106">
        <f t="shared" si="0"/>
        <v>379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5.75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24">
        <v>3.33</v>
      </c>
      <c r="K67" s="106">
        <f t="shared" si="0"/>
        <v>333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5.75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100</v>
      </c>
      <c r="I68" s="47" t="s">
        <v>3701</v>
      </c>
      <c r="J68" s="124">
        <v>70.33</v>
      </c>
      <c r="K68" s="106">
        <f t="shared" si="0"/>
        <v>7033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5.75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2000</v>
      </c>
      <c r="I69" s="47" t="s">
        <v>3701</v>
      </c>
      <c r="J69" s="124">
        <v>11.44</v>
      </c>
      <c r="K69" s="106">
        <f t="shared" si="0"/>
        <v>22880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5.75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2000</v>
      </c>
      <c r="I70" s="47" t="s">
        <v>3701</v>
      </c>
      <c r="J70" s="124">
        <v>5.98</v>
      </c>
      <c r="K70" s="106">
        <f t="shared" si="0"/>
        <v>11960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5.75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500</v>
      </c>
      <c r="I71" s="47" t="s">
        <v>3701</v>
      </c>
      <c r="J71" s="124">
        <v>23.88</v>
      </c>
      <c r="K71" s="106">
        <f t="shared" si="0"/>
        <v>11940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5.75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500</v>
      </c>
      <c r="I72" s="47" t="s">
        <v>3701</v>
      </c>
      <c r="J72" s="124">
        <v>17.899999999999999</v>
      </c>
      <c r="K72" s="106">
        <f t="shared" si="0"/>
        <v>8950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5.75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500</v>
      </c>
      <c r="I73" s="47" t="s">
        <v>3701</v>
      </c>
      <c r="J73" s="124">
        <v>14.56</v>
      </c>
      <c r="K73" s="106">
        <f t="shared" si="0"/>
        <v>7280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5.75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500</v>
      </c>
      <c r="I74" s="47" t="s">
        <v>3701</v>
      </c>
      <c r="J74" s="124">
        <v>14.56</v>
      </c>
      <c r="K74" s="106">
        <f t="shared" si="0"/>
        <v>7280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5.75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500</v>
      </c>
      <c r="I75" s="47" t="s">
        <v>3701</v>
      </c>
      <c r="J75" s="124">
        <v>14.56</v>
      </c>
      <c r="K75" s="106">
        <f t="shared" si="0"/>
        <v>7280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5.75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200</v>
      </c>
      <c r="I76" s="47" t="s">
        <v>3701</v>
      </c>
      <c r="J76" s="124">
        <v>12.86</v>
      </c>
      <c r="K76" s="106">
        <f t="shared" si="0"/>
        <v>2572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5.75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200</v>
      </c>
      <c r="I77" s="47" t="s">
        <v>3701</v>
      </c>
      <c r="J77" s="124">
        <v>25.57</v>
      </c>
      <c r="K77" s="106">
        <f t="shared" si="0"/>
        <v>5114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5.75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200</v>
      </c>
      <c r="I78" s="47" t="s">
        <v>3701</v>
      </c>
      <c r="J78" s="124">
        <v>15.54</v>
      </c>
      <c r="K78" s="106">
        <f t="shared" si="0"/>
        <v>3108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5.75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200</v>
      </c>
      <c r="I79" s="47" t="s">
        <v>3701</v>
      </c>
      <c r="J79" s="124">
        <v>2.41</v>
      </c>
      <c r="K79" s="106">
        <f t="shared" ref="K79:K113" si="1">IFERROR(IF(H79*J79&lt;&gt;0,ROUND(ROUND(H79,4)*ROUND(J79,4),2),""),"")</f>
        <v>482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5.75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200</v>
      </c>
      <c r="I80" s="47" t="s">
        <v>3701</v>
      </c>
      <c r="J80" s="124">
        <v>3</v>
      </c>
      <c r="K80" s="106">
        <f t="shared" si="1"/>
        <v>600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5.75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200</v>
      </c>
      <c r="I81" s="47" t="s">
        <v>3701</v>
      </c>
      <c r="J81" s="124">
        <v>3.59</v>
      </c>
      <c r="K81" s="106">
        <f t="shared" si="1"/>
        <v>718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5.75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50</v>
      </c>
      <c r="I82" s="47" t="s">
        <v>3701</v>
      </c>
      <c r="J82" s="124">
        <v>161.82</v>
      </c>
      <c r="K82" s="106">
        <f t="shared" si="1"/>
        <v>8091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5.75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2000</v>
      </c>
      <c r="I83" s="47" t="s">
        <v>3701</v>
      </c>
      <c r="J83" s="124">
        <v>6.93</v>
      </c>
      <c r="K83" s="106">
        <f t="shared" si="1"/>
        <v>13860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5.75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800</v>
      </c>
      <c r="I84" s="47" t="s">
        <v>3701</v>
      </c>
      <c r="J84" s="124">
        <v>8.08</v>
      </c>
      <c r="K84" s="106">
        <f t="shared" si="1"/>
        <v>6464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5.75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100</v>
      </c>
      <c r="I85" s="47" t="s">
        <v>3701</v>
      </c>
      <c r="J85" s="124">
        <v>22.13</v>
      </c>
      <c r="K85" s="106">
        <f t="shared" si="1"/>
        <v>2213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5.75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100</v>
      </c>
      <c r="I86" s="47" t="s">
        <v>3701</v>
      </c>
      <c r="J86" s="124">
        <v>22.13</v>
      </c>
      <c r="K86" s="106">
        <f t="shared" si="1"/>
        <v>2213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5.75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2000</v>
      </c>
      <c r="I87" s="47" t="s">
        <v>3701</v>
      </c>
      <c r="J87" s="124">
        <v>3.3</v>
      </c>
      <c r="K87" s="106">
        <f t="shared" si="1"/>
        <v>6600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5.75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200</v>
      </c>
      <c r="I88" s="47" t="s">
        <v>3701</v>
      </c>
      <c r="J88" s="124">
        <v>3.89</v>
      </c>
      <c r="K88" s="106">
        <f t="shared" si="1"/>
        <v>778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5.75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200</v>
      </c>
      <c r="I89" s="47" t="s">
        <v>3701</v>
      </c>
      <c r="J89" s="124">
        <v>4.4800000000000004</v>
      </c>
      <c r="K89" s="106">
        <f t="shared" si="1"/>
        <v>896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5.75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500</v>
      </c>
      <c r="I90" s="47" t="s">
        <v>3701</v>
      </c>
      <c r="J90" s="124">
        <v>4.12</v>
      </c>
      <c r="K90" s="106">
        <f t="shared" si="1"/>
        <v>2060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5.75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800</v>
      </c>
      <c r="I91" s="47" t="s">
        <v>3701</v>
      </c>
      <c r="J91" s="124">
        <v>2.69</v>
      </c>
      <c r="K91" s="106">
        <f t="shared" si="1"/>
        <v>2152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5.75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500</v>
      </c>
      <c r="I92" s="47" t="s">
        <v>3701</v>
      </c>
      <c r="J92" s="124">
        <v>12.68</v>
      </c>
      <c r="K92" s="106">
        <f t="shared" si="1"/>
        <v>6340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5.75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500</v>
      </c>
      <c r="I93" s="47" t="s">
        <v>3701</v>
      </c>
      <c r="J93" s="124">
        <v>15</v>
      </c>
      <c r="K93" s="106">
        <f t="shared" si="1"/>
        <v>7500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5.75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300</v>
      </c>
      <c r="I94" s="47" t="s">
        <v>3701</v>
      </c>
      <c r="J94" s="124">
        <v>8.4</v>
      </c>
      <c r="K94" s="106">
        <f t="shared" si="1"/>
        <v>2520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5.75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500</v>
      </c>
      <c r="I95" s="47" t="s">
        <v>3701</v>
      </c>
      <c r="J95" s="124">
        <v>3.97</v>
      </c>
      <c r="K95" s="106">
        <f t="shared" si="1"/>
        <v>1985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5.75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50</v>
      </c>
      <c r="I96" s="47" t="s">
        <v>3701</v>
      </c>
      <c r="J96" s="124">
        <v>7.24</v>
      </c>
      <c r="K96" s="106">
        <f t="shared" si="1"/>
        <v>362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5.75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300</v>
      </c>
      <c r="I97" s="47" t="s">
        <v>3701</v>
      </c>
      <c r="J97" s="124">
        <v>2.57</v>
      </c>
      <c r="K97" s="106">
        <f t="shared" si="1"/>
        <v>771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26.25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800</v>
      </c>
      <c r="I98" s="47" t="s">
        <v>3701</v>
      </c>
      <c r="J98" s="124">
        <v>11.55</v>
      </c>
      <c r="K98" s="106">
        <f t="shared" si="1"/>
        <v>9240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5.75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100</v>
      </c>
      <c r="I99" s="47" t="s">
        <v>3701</v>
      </c>
      <c r="J99" s="124">
        <v>21.88</v>
      </c>
      <c r="K99" s="106">
        <f t="shared" si="1"/>
        <v>2188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5.75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100</v>
      </c>
      <c r="I100" s="47" t="s">
        <v>3701</v>
      </c>
      <c r="J100" s="124">
        <v>22.44</v>
      </c>
      <c r="K100" s="106">
        <f t="shared" si="1"/>
        <v>2244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5.75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100</v>
      </c>
      <c r="I101" s="47" t="s">
        <v>3701</v>
      </c>
      <c r="J101" s="124">
        <v>21.88</v>
      </c>
      <c r="K101" s="106">
        <f t="shared" si="1"/>
        <v>2188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5.75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100</v>
      </c>
      <c r="I102" s="47" t="s">
        <v>3701</v>
      </c>
      <c r="J102" s="124">
        <v>22.44</v>
      </c>
      <c r="K102" s="106">
        <f t="shared" si="1"/>
        <v>2244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26.25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1000</v>
      </c>
      <c r="I103" s="47" t="s">
        <v>3701</v>
      </c>
      <c r="J103" s="124">
        <v>2.92</v>
      </c>
      <c r="K103" s="106">
        <f t="shared" si="1"/>
        <v>2920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26.25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1000</v>
      </c>
      <c r="I104" s="47" t="s">
        <v>3701</v>
      </c>
      <c r="J104" s="125">
        <v>2.92</v>
      </c>
      <c r="K104" s="106">
        <f t="shared" si="1"/>
        <v>2920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5.75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2000</v>
      </c>
      <c r="I105" s="47" t="s">
        <v>3701</v>
      </c>
      <c r="J105" s="125">
        <v>5.1100000000000003</v>
      </c>
      <c r="K105" s="106">
        <f t="shared" si="1"/>
        <v>10220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5.75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2000</v>
      </c>
      <c r="I106" s="47" t="s">
        <v>3701</v>
      </c>
      <c r="J106" s="125">
        <v>3.92</v>
      </c>
      <c r="K106" s="106">
        <f t="shared" si="1"/>
        <v>7840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5.75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2000</v>
      </c>
      <c r="I107" s="47" t="s">
        <v>3701</v>
      </c>
      <c r="J107" s="125">
        <v>11.27</v>
      </c>
      <c r="K107" s="106">
        <f t="shared" si="1"/>
        <v>22540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5.75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50</v>
      </c>
      <c r="I108" s="47" t="s">
        <v>3701</v>
      </c>
      <c r="J108" s="125">
        <v>83.68</v>
      </c>
      <c r="K108" s="106">
        <f t="shared" si="1"/>
        <v>4184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5.75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1000</v>
      </c>
      <c r="I109" s="47" t="s">
        <v>3701</v>
      </c>
      <c r="J109" s="125">
        <v>22.2</v>
      </c>
      <c r="K109" s="106">
        <f t="shared" si="1"/>
        <v>22200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0"/>
  <sheetViews>
    <sheetView tabSelected="1" workbookViewId="0">
      <selection activeCell="H113" sqref="H113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50" t="s">
        <v>3679</v>
      </c>
      <c r="B1" s="151"/>
      <c r="C1" s="151"/>
      <c r="D1" s="151"/>
      <c r="E1" s="151"/>
      <c r="F1" s="151"/>
      <c r="G1" s="151"/>
      <c r="H1" s="152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9" t="str">
        <f>IF(Identificação!B2=0,"",Identificação!B2)</f>
        <v>Chamamento Público / Credenciamento</v>
      </c>
      <c r="D2" s="169"/>
      <c r="E2" s="28" t="s">
        <v>151</v>
      </c>
      <c r="F2" s="29">
        <f>IF(Identificação!E2=0,"",Identificação!E2)</f>
        <v>1</v>
      </c>
      <c r="G2" s="28" t="s">
        <v>152</v>
      </c>
      <c r="H2" s="30">
        <f>IF(Identificação!G2=0,"",Identificação!G2)</f>
        <v>2026</v>
      </c>
      <c r="I2" s="103"/>
      <c r="J2" s="103"/>
      <c r="K2" s="2"/>
    </row>
    <row r="3" spans="1:12" s="27" customFormat="1" ht="30.75" customHeight="1" thickBot="1" x14ac:dyDescent="0.3">
      <c r="A3" s="131" t="s">
        <v>153</v>
      </c>
      <c r="B3" s="132"/>
      <c r="C3" s="133" t="str">
        <f>IF(Identificação!B3=0,"",Identificação!B3)</f>
        <v>EXAMES LABORATORIAIS</v>
      </c>
      <c r="D3" s="133"/>
      <c r="E3" s="133"/>
      <c r="F3" s="133"/>
      <c r="G3" s="133"/>
      <c r="H3" s="134"/>
      <c r="I3" s="103"/>
      <c r="J3" s="103"/>
    </row>
    <row r="4" spans="1:12" s="27" customFormat="1" ht="15.75" thickBot="1" x14ac:dyDescent="0.3">
      <c r="A4" s="18" t="s">
        <v>3791</v>
      </c>
      <c r="B4" s="26"/>
      <c r="C4" s="163" t="s">
        <v>4127</v>
      </c>
      <c r="D4" s="163"/>
      <c r="E4" s="163"/>
      <c r="F4" s="163"/>
      <c r="G4" s="22" t="s">
        <v>3753</v>
      </c>
      <c r="H4" s="79" t="s">
        <v>4128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0" t="str">
        <f>IF(Identificação!B5=0,"",Identificação!B5)</f>
        <v>Não se aplica</v>
      </c>
      <c r="D5" s="171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7">
        <f>SUMIFS(H12:H39953,B12:B39953,"&gt;0",H12:H39953,"&lt;&gt;0")</f>
        <v>435367.5</v>
      </c>
      <c r="D6" s="168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42" t="s">
        <v>3754</v>
      </c>
      <c r="B10" s="142" t="s">
        <v>3755</v>
      </c>
      <c r="C10" s="142" t="s">
        <v>3677</v>
      </c>
      <c r="D10" s="144" t="s">
        <v>3756</v>
      </c>
      <c r="E10" s="172" t="s">
        <v>171</v>
      </c>
      <c r="F10" s="173"/>
      <c r="G10" s="173"/>
      <c r="H10" s="173"/>
      <c r="I10" s="173"/>
      <c r="J10" s="173"/>
      <c r="K10" s="173"/>
    </row>
    <row r="11" spans="1:12" customFormat="1" ht="45.75" thickBot="1" x14ac:dyDescent="0.3">
      <c r="A11" s="143"/>
      <c r="B11" s="143"/>
      <c r="C11" s="143"/>
      <c r="D11" s="145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ht="15.75" thickBot="1" x14ac:dyDescent="0.3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25 OH VIT D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23">
        <v>19.54</v>
      </c>
      <c r="H12" s="54">
        <f>IFERROR(IF(E12*G12&lt;&gt;0,ROUND(ROUND(E12,4)*ROUND(G12,4),2),""),"")</f>
        <v>19540</v>
      </c>
      <c r="I12" s="98"/>
      <c r="J12" s="98"/>
      <c r="K12" s="46"/>
    </row>
    <row r="13" spans="1:12" ht="15.75" thickBot="1" x14ac:dyDescent="0.3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ACIDO FOLICO</v>
      </c>
      <c r="E13" s="116">
        <f>IF('Orçamento-base'!H13&gt;0,'Orçamento-base'!H13,"")</f>
        <v>200</v>
      </c>
      <c r="F13" s="54" t="str">
        <f>IF('Orçamento-base'!I13&gt;0,'Orçamento-base'!I13,"")</f>
        <v>un</v>
      </c>
      <c r="G13" s="124">
        <v>20.16</v>
      </c>
      <c r="H13" s="54">
        <f>IFERROR(IF(E13*G13&lt;&gt;0,ROUND(ROUND(E13,4)*ROUND(G13,4),2),""),"")</f>
        <v>4032</v>
      </c>
      <c r="I13" s="98"/>
      <c r="J13" s="98"/>
      <c r="K13" s="46"/>
      <c r="L13" s="40"/>
    </row>
    <row r="14" spans="1:12" ht="15.75" thickBot="1" x14ac:dyDescent="0.3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ACIDO URICO</v>
      </c>
      <c r="E14" s="174">
        <f>IF('Orçamento-base'!H14&gt;0,'Orçamento-base'!H14,"")</f>
        <v>500</v>
      </c>
      <c r="F14" s="106" t="str">
        <f>IF('Orçamento-base'!I14&gt;0,'Orçamento-base'!I14,"")</f>
        <v>un</v>
      </c>
      <c r="G14" s="124">
        <v>2.69</v>
      </c>
      <c r="H14" s="106">
        <f t="shared" ref="H14:H77" si="0">IFERROR(IF(E14*G14&lt;&gt;0,ROUND(ROUND(E14,4)*ROUND(G14,4),2),""),"")</f>
        <v>1345</v>
      </c>
      <c r="I14" s="98"/>
      <c r="J14" s="98"/>
      <c r="K14" s="46"/>
    </row>
    <row r="15" spans="1:12" ht="15.75" thickBot="1" x14ac:dyDescent="0.3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AMILASE PANCREATICA</v>
      </c>
      <c r="E15" s="174">
        <f>IF('Orçamento-base'!H15&gt;0,'Orçamento-base'!H15,"")</f>
        <v>100</v>
      </c>
      <c r="F15" s="106" t="str">
        <f>IF('Orçamento-base'!I15&gt;0,'Orçamento-base'!I15,"")</f>
        <v>un</v>
      </c>
      <c r="G15" s="124">
        <v>3.28</v>
      </c>
      <c r="H15" s="106">
        <f t="shared" si="0"/>
        <v>328</v>
      </c>
      <c r="I15" s="98"/>
      <c r="J15" s="98"/>
      <c r="K15" s="46"/>
    </row>
    <row r="16" spans="1:12" ht="15.75" thickBot="1" x14ac:dyDescent="0.3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ANTI – HbcIgm</v>
      </c>
      <c r="E16" s="174">
        <f>IF('Orçamento-base'!H16&gt;0,'Orçamento-base'!H16,"")</f>
        <v>100</v>
      </c>
      <c r="F16" s="106" t="str">
        <f>IF('Orçamento-base'!I16&gt;0,'Orçamento-base'!I16,"")</f>
        <v>un</v>
      </c>
      <c r="G16" s="124">
        <v>23.44</v>
      </c>
      <c r="H16" s="106">
        <f t="shared" si="0"/>
        <v>2344</v>
      </c>
      <c r="I16" s="98"/>
      <c r="J16" s="98"/>
      <c r="K16" s="46"/>
    </row>
    <row r="17" spans="1:11" ht="15.75" thickBot="1" x14ac:dyDescent="0.3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ANTI HBC TOTAL</v>
      </c>
      <c r="E17" s="174">
        <f>IF('Orçamento-base'!H17&gt;0,'Orçamento-base'!H17,"")</f>
        <v>100</v>
      </c>
      <c r="F17" s="106" t="str">
        <f>IF('Orçamento-base'!I17&gt;0,'Orçamento-base'!I17,"")</f>
        <v>un</v>
      </c>
      <c r="G17" s="124">
        <v>23.89</v>
      </c>
      <c r="H17" s="106">
        <f t="shared" si="0"/>
        <v>2389</v>
      </c>
      <c r="I17" s="98"/>
      <c r="J17" s="98"/>
      <c r="K17" s="46"/>
    </row>
    <row r="18" spans="1:11" ht="15.75" thickBot="1" x14ac:dyDescent="0.3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ANTI HBS</v>
      </c>
      <c r="E18" s="174">
        <f>IF('Orçamento-base'!H18&gt;0,'Orçamento-base'!H18,"")</f>
        <v>100</v>
      </c>
      <c r="F18" s="106" t="str">
        <f>IF('Orçamento-base'!I18&gt;0,'Orçamento-base'!I18,"")</f>
        <v>un</v>
      </c>
      <c r="G18" s="124">
        <v>23.89</v>
      </c>
      <c r="H18" s="106">
        <f t="shared" si="0"/>
        <v>2389</v>
      </c>
      <c r="I18" s="98"/>
      <c r="J18" s="98"/>
      <c r="K18" s="46"/>
    </row>
    <row r="19" spans="1:11" ht="15.75" thickBot="1" x14ac:dyDescent="0.3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ANTI HAV-IGM</v>
      </c>
      <c r="E19" s="174">
        <f>IF('Orçamento-base'!H19&gt;0,'Orçamento-base'!H19,"")</f>
        <v>100</v>
      </c>
      <c r="F19" s="106" t="str">
        <f>IF('Orçamento-base'!I19&gt;0,'Orçamento-base'!I19,"")</f>
        <v>un</v>
      </c>
      <c r="G19" s="124">
        <v>23.89</v>
      </c>
      <c r="H19" s="106">
        <f t="shared" si="0"/>
        <v>2389</v>
      </c>
      <c r="I19" s="98"/>
      <c r="J19" s="98"/>
      <c r="K19" s="46"/>
    </row>
    <row r="20" spans="1:11" ht="15.75" thickBot="1" x14ac:dyDescent="0.3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ANTI-HCV</v>
      </c>
      <c r="E20" s="174">
        <f>IF('Orçamento-base'!H20&gt;0,'Orçamento-base'!H20,"")</f>
        <v>100</v>
      </c>
      <c r="F20" s="106" t="str">
        <f>IF('Orçamento-base'!I20&gt;0,'Orçamento-base'!I20,"")</f>
        <v>un</v>
      </c>
      <c r="G20" s="124">
        <v>23.89</v>
      </c>
      <c r="H20" s="106">
        <f t="shared" si="0"/>
        <v>2389</v>
      </c>
      <c r="I20" s="98"/>
      <c r="J20" s="98"/>
      <c r="K20" s="46"/>
    </row>
    <row r="21" spans="1:11" ht="15.75" thickBot="1" x14ac:dyDescent="0.3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ANTIBIOGRAMA – IDENTIFICAÇÃO BACTERIANA</v>
      </c>
      <c r="E21" s="174">
        <f>IF('Orçamento-base'!H21&gt;0,'Orçamento-base'!H21,"")</f>
        <v>300</v>
      </c>
      <c r="F21" s="106" t="str">
        <f>IF('Orçamento-base'!I21&gt;0,'Orçamento-base'!I21,"")</f>
        <v>un</v>
      </c>
      <c r="G21" s="124">
        <v>10.6</v>
      </c>
      <c r="H21" s="106">
        <f t="shared" si="0"/>
        <v>3180</v>
      </c>
      <c r="I21" s="98"/>
      <c r="J21" s="98"/>
      <c r="K21" s="46"/>
    </row>
    <row r="22" spans="1:11" ht="15.75" thickBot="1" x14ac:dyDescent="0.3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ANTIGENO ESPECIFICO PROSTATICO TOTAL (PSA) PESQ</v>
      </c>
      <c r="E22" s="174">
        <f>IF('Orçamento-base'!H22&gt;0,'Orçamento-base'!H22,"")</f>
        <v>500</v>
      </c>
      <c r="F22" s="106" t="str">
        <f>IF('Orçamento-base'!I22&gt;0,'Orçamento-base'!I22,"")</f>
        <v>un</v>
      </c>
      <c r="G22" s="124">
        <v>23.63</v>
      </c>
      <c r="H22" s="106">
        <f t="shared" si="0"/>
        <v>11815</v>
      </c>
      <c r="I22" s="98"/>
      <c r="J22" s="98"/>
      <c r="K22" s="46"/>
    </row>
    <row r="23" spans="1:11" ht="15.75" thickBot="1" x14ac:dyDescent="0.3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ANTÍGENO CARBOIDRATO 125</v>
      </c>
      <c r="E23" s="174">
        <f>IF('Orçamento-base'!H23&gt;0,'Orçamento-base'!H23,"")</f>
        <v>100</v>
      </c>
      <c r="F23" s="106" t="str">
        <f>IF('Orçamento-base'!I23&gt;0,'Orçamento-base'!I23,"")</f>
        <v>un</v>
      </c>
      <c r="G23" s="124">
        <v>22.45</v>
      </c>
      <c r="H23" s="106">
        <f t="shared" si="0"/>
        <v>2245</v>
      </c>
      <c r="I23" s="98"/>
      <c r="J23" s="98"/>
      <c r="K23" s="46"/>
    </row>
    <row r="24" spans="1:11" ht="15.75" thickBot="1" x14ac:dyDescent="0.3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ANTÍGENO CARCINOEMBRIONÁRIO</v>
      </c>
      <c r="E24" s="174">
        <f>IF('Orçamento-base'!H24&gt;0,'Orçamento-base'!H24,"")</f>
        <v>100</v>
      </c>
      <c r="F24" s="106" t="str">
        <f>IF('Orçamento-base'!I24&gt;0,'Orçamento-base'!I24,"")</f>
        <v>un</v>
      </c>
      <c r="G24" s="124">
        <v>17.940000000000001</v>
      </c>
      <c r="H24" s="106">
        <f t="shared" si="0"/>
        <v>1794</v>
      </c>
      <c r="I24" s="98"/>
      <c r="J24" s="98"/>
      <c r="K24" s="46"/>
    </row>
    <row r="25" spans="1:11" ht="15.75" thickBot="1" x14ac:dyDescent="0.3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B.A.A.R (ZIEHL OU FLUORESCENCIA, PESQUISA DIR)</v>
      </c>
      <c r="E25" s="174">
        <f>IF('Orçamento-base'!H25&gt;0,'Orçamento-base'!H25,"")</f>
        <v>200</v>
      </c>
      <c r="F25" s="106" t="str">
        <f>IF('Orçamento-base'!I25&gt;0,'Orçamento-base'!I25,"")</f>
        <v>un</v>
      </c>
      <c r="G25" s="124">
        <v>6.11</v>
      </c>
      <c r="H25" s="106">
        <f t="shared" si="0"/>
        <v>1222</v>
      </c>
      <c r="I25" s="98"/>
      <c r="J25" s="98"/>
      <c r="K25" s="46"/>
    </row>
    <row r="26" spans="1:11" ht="15.75" thickBot="1" x14ac:dyDescent="0.3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BACTERIOSCOPIA PRIMEIRA AMOSTRA</v>
      </c>
      <c r="E26" s="174">
        <f>IF('Orçamento-base'!H26&gt;0,'Orçamento-base'!H26,"")</f>
        <v>50</v>
      </c>
      <c r="F26" s="106" t="str">
        <f>IF('Orçamento-base'!I26&gt;0,'Orçamento-base'!I26,"")</f>
        <v>un</v>
      </c>
      <c r="G26" s="124">
        <v>5.01</v>
      </c>
      <c r="H26" s="106">
        <f t="shared" si="0"/>
        <v>250.5</v>
      </c>
      <c r="I26" s="98"/>
      <c r="J26" s="98"/>
      <c r="K26" s="46"/>
    </row>
    <row r="27" spans="1:11" ht="15.75" thickBot="1" x14ac:dyDescent="0.3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BACTERIOSCOPIA SEGUNDA AMOSTRA</v>
      </c>
      <c r="E27" s="174">
        <f>IF('Orçamento-base'!H27&gt;0,'Orçamento-base'!H27,"")</f>
        <v>50</v>
      </c>
      <c r="F27" s="106" t="str">
        <f>IF('Orçamento-base'!I27&gt;0,'Orçamento-base'!I27,"")</f>
        <v>un</v>
      </c>
      <c r="G27" s="124">
        <v>6.01</v>
      </c>
      <c r="H27" s="106">
        <f t="shared" si="0"/>
        <v>300.5</v>
      </c>
      <c r="I27" s="98"/>
      <c r="J27" s="98"/>
      <c r="K27" s="46"/>
    </row>
    <row r="28" spans="1:11" ht="15.75" thickBot="1" x14ac:dyDescent="0.3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BACTERIOSCOPIA TERCEIRA AMOSTRA</v>
      </c>
      <c r="E28" s="174">
        <f>IF('Orçamento-base'!H28&gt;0,'Orçamento-base'!H28,"")</f>
        <v>50</v>
      </c>
      <c r="F28" s="106" t="str">
        <f>IF('Orçamento-base'!I28&gt;0,'Orçamento-base'!I28,"")</f>
        <v>un</v>
      </c>
      <c r="G28" s="124">
        <v>7.01</v>
      </c>
      <c r="H28" s="106">
        <f t="shared" si="0"/>
        <v>350.5</v>
      </c>
      <c r="I28" s="98"/>
      <c r="J28" s="98"/>
      <c r="K28" s="46"/>
    </row>
    <row r="29" spans="1:11" ht="15.75" thickBot="1" x14ac:dyDescent="0.3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BILIRRUBINA (TOTAL, DIRETA E INDIRETA)</v>
      </c>
      <c r="E29" s="174">
        <f>IF('Orçamento-base'!H29&gt;0,'Orçamento-base'!H29,"")</f>
        <v>100</v>
      </c>
      <c r="F29" s="106" t="str">
        <f>IF('Orçamento-base'!I29&gt;0,'Orçamento-base'!I29,"")</f>
        <v>un</v>
      </c>
      <c r="G29" s="124">
        <v>2.92</v>
      </c>
      <c r="H29" s="106">
        <f t="shared" si="0"/>
        <v>292</v>
      </c>
      <c r="I29" s="98"/>
      <c r="J29" s="98"/>
      <c r="K29" s="46"/>
    </row>
    <row r="30" spans="1:11" ht="15.75" thickBot="1" x14ac:dyDescent="0.3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BIOLOGIA MOLECULAR PARA DETECÇÃO DE CLAMÍDIA</v>
      </c>
      <c r="E30" s="174">
        <f>IF('Orçamento-base'!H30&gt;0,'Orçamento-base'!H30,"")</f>
        <v>300</v>
      </c>
      <c r="F30" s="106" t="str">
        <f>IF('Orçamento-base'!I30&gt;0,'Orçamento-base'!I30,"")</f>
        <v>un</v>
      </c>
      <c r="G30" s="124"/>
      <c r="H30" s="106" t="str">
        <f t="shared" si="0"/>
        <v/>
      </c>
      <c r="I30" s="98"/>
      <c r="J30" s="98"/>
      <c r="K30" s="46"/>
    </row>
    <row r="31" spans="1:11" ht="15.75" thickBot="1" x14ac:dyDescent="0.3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CALCIO</v>
      </c>
      <c r="E31" s="174">
        <f>IF('Orçamento-base'!H31&gt;0,'Orçamento-base'!H31,"")</f>
        <v>100</v>
      </c>
      <c r="F31" s="106" t="str">
        <f>IF('Orçamento-base'!I31&gt;0,'Orçamento-base'!I31,"")</f>
        <v>un</v>
      </c>
      <c r="G31" s="124">
        <v>2.69</v>
      </c>
      <c r="H31" s="106">
        <f t="shared" si="0"/>
        <v>269</v>
      </c>
      <c r="I31" s="98"/>
      <c r="J31" s="98"/>
      <c r="K31" s="46"/>
    </row>
    <row r="32" spans="1:11" ht="15.75" thickBot="1" x14ac:dyDescent="0.3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COLESTEROL HDL – PESQUISA E/OU DOSAGEM</v>
      </c>
      <c r="E32" s="174">
        <f>IF('Orçamento-base'!H32&gt;0,'Orçamento-base'!H32,"")</f>
        <v>2000</v>
      </c>
      <c r="F32" s="106" t="str">
        <f>IF('Orçamento-base'!I32&gt;0,'Orçamento-base'!I32,"")</f>
        <v>un</v>
      </c>
      <c r="G32" s="124">
        <v>5.1100000000000003</v>
      </c>
      <c r="H32" s="106">
        <f t="shared" si="0"/>
        <v>10220</v>
      </c>
      <c r="I32" s="98"/>
      <c r="J32" s="98"/>
      <c r="K32" s="46"/>
    </row>
    <row r="33" spans="1:11" ht="15.75" thickBot="1" x14ac:dyDescent="0.3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COLESTEROL LDL - PESQUISA E/OU DOSAGEM</v>
      </c>
      <c r="E33" s="174">
        <f>IF('Orçamento-base'!H33&gt;0,'Orçamento-base'!H33,"")</f>
        <v>2000</v>
      </c>
      <c r="F33" s="106" t="str">
        <f>IF('Orçamento-base'!I33&gt;0,'Orçamento-base'!I33,"")</f>
        <v>un</v>
      </c>
      <c r="G33" s="124">
        <v>7.49</v>
      </c>
      <c r="H33" s="106">
        <f t="shared" si="0"/>
        <v>14980</v>
      </c>
      <c r="I33" s="98"/>
      <c r="J33" s="98"/>
      <c r="K33" s="46"/>
    </row>
    <row r="34" spans="1:11" ht="15.75" thickBot="1" x14ac:dyDescent="0.3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COLESTEROL TOTAL – PESQUISA E/OU DOSAGEM</v>
      </c>
      <c r="E34" s="174">
        <f>IF('Orçamento-base'!H34&gt;0,'Orçamento-base'!H34,"")</f>
        <v>2000</v>
      </c>
      <c r="F34" s="106" t="str">
        <f>IF('Orçamento-base'!I34&gt;0,'Orçamento-base'!I34,"")</f>
        <v>un</v>
      </c>
      <c r="G34" s="124">
        <v>2.69</v>
      </c>
      <c r="H34" s="106">
        <f t="shared" si="0"/>
        <v>5380</v>
      </c>
      <c r="I34" s="98"/>
      <c r="J34" s="98"/>
      <c r="K34" s="46"/>
    </row>
    <row r="35" spans="1:11" ht="15.75" thickBot="1" x14ac:dyDescent="0.3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COLINESTERASE ERITROCITARIA TOTAL</v>
      </c>
      <c r="E35" s="174">
        <f>IF('Orçamento-base'!H35&gt;0,'Orçamento-base'!H35,"")</f>
        <v>100</v>
      </c>
      <c r="F35" s="106" t="str">
        <f>IF('Orçamento-base'!I35&gt;0,'Orçamento-base'!I35,"")</f>
        <v>un</v>
      </c>
      <c r="G35" s="124">
        <v>5.14</v>
      </c>
      <c r="H35" s="106">
        <f t="shared" si="0"/>
        <v>514</v>
      </c>
      <c r="I35" s="98"/>
      <c r="J35" s="98"/>
      <c r="K35" s="46"/>
    </row>
    <row r="36" spans="1:11" ht="15.75" thickBot="1" x14ac:dyDescent="0.3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COLINESTERASE PLASMATICA</v>
      </c>
      <c r="E36" s="174">
        <f>IF('Orçamento-base'!H36&gt;0,'Orçamento-base'!H36,"")</f>
        <v>100</v>
      </c>
      <c r="F36" s="106" t="str">
        <f>IF('Orçamento-base'!I36&gt;0,'Orçamento-base'!I36,"")</f>
        <v>un</v>
      </c>
      <c r="G36" s="124">
        <v>6.27</v>
      </c>
      <c r="H36" s="106">
        <f t="shared" si="0"/>
        <v>627</v>
      </c>
      <c r="I36" s="98"/>
      <c r="J36" s="98"/>
      <c r="K36" s="46"/>
    </row>
    <row r="37" spans="1:11" ht="15.75" thickBot="1" x14ac:dyDescent="0.3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COOMBS DIRETO</v>
      </c>
      <c r="E37" s="174">
        <f>IF('Orçamento-base'!H37&gt;0,'Orçamento-base'!H37,"")</f>
        <v>100</v>
      </c>
      <c r="F37" s="106" t="str">
        <f>IF('Orçamento-base'!I37&gt;0,'Orçamento-base'!I37,"")</f>
        <v>un</v>
      </c>
      <c r="G37" s="124">
        <v>3.96</v>
      </c>
      <c r="H37" s="106">
        <f t="shared" si="0"/>
        <v>396</v>
      </c>
      <c r="I37" s="98"/>
      <c r="J37" s="98"/>
      <c r="K37" s="46"/>
    </row>
    <row r="38" spans="1:11" ht="15.75" thickBot="1" x14ac:dyDescent="0.3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COOMBS INDIRETO</v>
      </c>
      <c r="E38" s="174">
        <f>IF('Orçamento-base'!H38&gt;0,'Orçamento-base'!H38,"")</f>
        <v>100</v>
      </c>
      <c r="F38" s="106" t="str">
        <f>IF('Orçamento-base'!I38&gt;0,'Orçamento-base'!I38,"")</f>
        <v>un</v>
      </c>
      <c r="G38" s="124">
        <v>3.96</v>
      </c>
      <c r="H38" s="106">
        <f t="shared" si="0"/>
        <v>396</v>
      </c>
      <c r="I38" s="98"/>
      <c r="J38" s="98"/>
      <c r="K38" s="46"/>
    </row>
    <row r="39" spans="1:11" ht="15.75" thickBot="1" x14ac:dyDescent="0.3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CREATININA – PESQUISA E/OU DOSAGEM</v>
      </c>
      <c r="E39" s="174">
        <f>IF('Orçamento-base'!H39&gt;0,'Orçamento-base'!H39,"")</f>
        <v>2000</v>
      </c>
      <c r="F39" s="106" t="str">
        <f>IF('Orçamento-base'!I39&gt;0,'Orçamento-base'!I39,"")</f>
        <v>un</v>
      </c>
      <c r="G39" s="124">
        <v>2.69</v>
      </c>
      <c r="H39" s="106">
        <f t="shared" si="0"/>
        <v>5380</v>
      </c>
      <c r="I39" s="98"/>
      <c r="J39" s="98"/>
      <c r="K39" s="46"/>
    </row>
    <row r="40" spans="1:11" ht="15.75" thickBot="1" x14ac:dyDescent="0.3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CURVA GLICEMICA (4 DOSAGENS) VIA ORAL OU ENDOVENOSA</v>
      </c>
      <c r="E40" s="174">
        <f>IF('Orçamento-base'!H40&gt;0,'Orçamento-base'!H40,"")</f>
        <v>100</v>
      </c>
      <c r="F40" s="106" t="str">
        <f>IF('Orçamento-base'!I40&gt;0,'Orçamento-base'!I40,"")</f>
        <v>un</v>
      </c>
      <c r="G40" s="124">
        <v>10.3</v>
      </c>
      <c r="H40" s="106">
        <f t="shared" si="0"/>
        <v>1030</v>
      </c>
      <c r="I40" s="98"/>
      <c r="J40" s="98"/>
      <c r="K40" s="46"/>
    </row>
    <row r="41" spans="1:11" ht="15.75" thickBot="1" x14ac:dyDescent="0.3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CURVA GLICEMICA (5 DOSAGENS)</v>
      </c>
      <c r="E41" s="174">
        <f>IF('Orçamento-base'!H41&gt;0,'Orçamento-base'!H41,"")</f>
        <v>100</v>
      </c>
      <c r="F41" s="106" t="str">
        <f>IF('Orçamento-base'!I41&gt;0,'Orçamento-base'!I41,"")</f>
        <v>un</v>
      </c>
      <c r="G41" s="124">
        <v>11.9</v>
      </c>
      <c r="H41" s="106">
        <f t="shared" si="0"/>
        <v>1190</v>
      </c>
      <c r="I41" s="98"/>
      <c r="J41" s="98"/>
      <c r="K41" s="46"/>
    </row>
    <row r="42" spans="1:11" ht="15.75" thickBot="1" x14ac:dyDescent="0.3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DENGUE IGG</v>
      </c>
      <c r="E42" s="174">
        <f>IF('Orçamento-base'!H42&gt;0,'Orçamento-base'!H42,"")</f>
        <v>300</v>
      </c>
      <c r="F42" s="106" t="str">
        <f>IF('Orçamento-base'!I42&gt;0,'Orçamento-base'!I42,"")</f>
        <v>un</v>
      </c>
      <c r="G42" s="124">
        <v>30.78</v>
      </c>
      <c r="H42" s="106">
        <f t="shared" si="0"/>
        <v>9234</v>
      </c>
      <c r="I42" s="98"/>
      <c r="J42" s="98"/>
      <c r="K42" s="46"/>
    </row>
    <row r="43" spans="1:11" ht="15.75" thickBot="1" x14ac:dyDescent="0.3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DENGUE IGM</v>
      </c>
      <c r="E43" s="174">
        <f>IF('Orçamento-base'!H43&gt;0,'Orçamento-base'!H43,"")</f>
        <v>300</v>
      </c>
      <c r="F43" s="106" t="str">
        <f>IF('Orçamento-base'!I43&gt;0,'Orçamento-base'!I43,"")</f>
        <v>un</v>
      </c>
      <c r="G43" s="124">
        <v>30.78</v>
      </c>
      <c r="H43" s="106">
        <f t="shared" si="0"/>
        <v>9234</v>
      </c>
      <c r="I43" s="98"/>
      <c r="J43" s="98"/>
      <c r="K43" s="46"/>
    </row>
    <row r="44" spans="1:11" ht="15.75" thickBot="1" x14ac:dyDescent="0.3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DETERMINAÇÃO DE VELOCIDADE DE HEMOSSEDIMENTAÇÃO</v>
      </c>
      <c r="E44" s="174">
        <f>IF('Orçamento-base'!H44&gt;0,'Orçamento-base'!H44,"")</f>
        <v>300</v>
      </c>
      <c r="F44" s="106" t="str">
        <f>IF('Orçamento-base'!I44&gt;0,'Orçamento-base'!I44,"")</f>
        <v>un</v>
      </c>
      <c r="G44" s="124">
        <v>3.97</v>
      </c>
      <c r="H44" s="106">
        <f t="shared" si="0"/>
        <v>1191</v>
      </c>
      <c r="I44" s="98"/>
      <c r="J44" s="98"/>
      <c r="K44" s="46"/>
    </row>
    <row r="45" spans="1:11" ht="15.75" thickBot="1" x14ac:dyDescent="0.3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DOSAGEM DE CREATINOFOSFOQUINASE</v>
      </c>
      <c r="E45" s="174">
        <f>IF('Orçamento-base'!H45&gt;0,'Orçamento-base'!H45,"")</f>
        <v>300</v>
      </c>
      <c r="F45" s="106" t="str">
        <f>IF('Orçamento-base'!I45&gt;0,'Orçamento-base'!I45,"")</f>
        <v>un</v>
      </c>
      <c r="G45" s="124">
        <v>5.36</v>
      </c>
      <c r="H45" s="106">
        <f t="shared" si="0"/>
        <v>1608</v>
      </c>
      <c r="I45" s="98"/>
      <c r="J45" s="98"/>
      <c r="K45" s="46"/>
    </row>
    <row r="46" spans="1:11" ht="15.75" thickBot="1" x14ac:dyDescent="0.3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DOSAGEM DE LIPASE</v>
      </c>
      <c r="E46" s="174">
        <f>IF('Orçamento-base'!H46&gt;0,'Orçamento-base'!H46,"")</f>
        <v>100</v>
      </c>
      <c r="F46" s="106" t="str">
        <f>IF('Orçamento-base'!I46&gt;0,'Orçamento-base'!I46,"")</f>
        <v>un</v>
      </c>
      <c r="G46" s="124">
        <v>6.01</v>
      </c>
      <c r="H46" s="106">
        <f t="shared" si="0"/>
        <v>601</v>
      </c>
      <c r="I46" s="98"/>
      <c r="J46" s="98"/>
      <c r="K46" s="46"/>
    </row>
    <row r="47" spans="1:11" ht="15.75" thickBot="1" x14ac:dyDescent="0.3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DOSAGEM DE LITIO</v>
      </c>
      <c r="E47" s="174">
        <f>IF('Orçamento-base'!H47&gt;0,'Orçamento-base'!H47,"")</f>
        <v>300</v>
      </c>
      <c r="F47" s="106" t="str">
        <f>IF('Orçamento-base'!I47&gt;0,'Orçamento-base'!I47,"")</f>
        <v>un</v>
      </c>
      <c r="G47" s="124"/>
      <c r="H47" s="106" t="str">
        <f t="shared" si="0"/>
        <v/>
      </c>
      <c r="I47" s="98"/>
      <c r="J47" s="98"/>
      <c r="K47" s="46"/>
    </row>
    <row r="48" spans="1:11" ht="15.75" thickBot="1" x14ac:dyDescent="0.3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DOSAGEM DE MAGNÉSIO</v>
      </c>
      <c r="E48" s="174">
        <f>IF('Orçamento-base'!H48&gt;0,'Orçamento-base'!H48,"")</f>
        <v>100</v>
      </c>
      <c r="F48" s="106" t="str">
        <f>IF('Orçamento-base'!I48&gt;0,'Orçamento-base'!I48,"")</f>
        <v>un</v>
      </c>
      <c r="G48" s="124"/>
      <c r="H48" s="106" t="str">
        <f t="shared" si="0"/>
        <v/>
      </c>
      <c r="I48" s="98"/>
      <c r="J48" s="98"/>
      <c r="K48" s="46"/>
    </row>
    <row r="49" spans="1:11" ht="15.75" thickBot="1" x14ac:dyDescent="0.3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DOSAGEM DE PROTEINA C REATIVA</v>
      </c>
      <c r="E49" s="174">
        <f>IF('Orçamento-base'!H49&gt;0,'Orçamento-base'!H49,"")</f>
        <v>100</v>
      </c>
      <c r="F49" s="106" t="str">
        <f>IF('Orçamento-base'!I49&gt;0,'Orçamento-base'!I49,"")</f>
        <v>un</v>
      </c>
      <c r="G49" s="124">
        <v>4.2300000000000004</v>
      </c>
      <c r="H49" s="106">
        <f t="shared" si="0"/>
        <v>423</v>
      </c>
      <c r="I49" s="98"/>
      <c r="J49" s="98"/>
      <c r="K49" s="46"/>
    </row>
    <row r="50" spans="1:11" ht="15.75" thickBot="1" x14ac:dyDescent="0.3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ELETROFORESE DE HEMOGLOBINA</v>
      </c>
      <c r="E50" s="174">
        <f>IF('Orçamento-base'!H50&gt;0,'Orçamento-base'!H50,"")</f>
        <v>100</v>
      </c>
      <c r="F50" s="106" t="str">
        <f>IF('Orçamento-base'!I50&gt;0,'Orçamento-base'!I50,"")</f>
        <v>un</v>
      </c>
      <c r="G50" s="124"/>
      <c r="H50" s="106" t="str">
        <f t="shared" si="0"/>
        <v/>
      </c>
      <c r="I50" s="98"/>
      <c r="J50" s="98"/>
      <c r="K50" s="46"/>
    </row>
    <row r="51" spans="1:11" ht="15.75" thickBot="1" x14ac:dyDescent="0.3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EQU – ROTINA DE URINA (CARACTERES FISICOS, ELEMENTOS ANORMAIS E SEDIMENTOSCOPIA)</v>
      </c>
      <c r="E51" s="174">
        <f>IF('Orçamento-base'!H51&gt;0,'Orçamento-base'!H51,"")</f>
        <v>2000</v>
      </c>
      <c r="F51" s="106" t="str">
        <f>IF('Orçamento-base'!I51&gt;0,'Orçamento-base'!I51,"")</f>
        <v>un</v>
      </c>
      <c r="G51" s="124">
        <v>16.170000000000002</v>
      </c>
      <c r="H51" s="106">
        <f t="shared" si="0"/>
        <v>32340</v>
      </c>
      <c r="I51" s="98"/>
      <c r="J51" s="98"/>
      <c r="K51" s="46"/>
    </row>
    <row r="52" spans="1:11" ht="15.75" thickBot="1" x14ac:dyDescent="0.3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FATOR REUMATOIDE</v>
      </c>
      <c r="E52" s="174">
        <f>IF('Orçamento-base'!H52&gt;0,'Orçamento-base'!H52,"")</f>
        <v>300</v>
      </c>
      <c r="F52" s="106" t="str">
        <f>IF('Orçamento-base'!I52&gt;0,'Orçamento-base'!I52,"")</f>
        <v>un</v>
      </c>
      <c r="G52" s="124">
        <v>3.92</v>
      </c>
      <c r="H52" s="106">
        <f t="shared" si="0"/>
        <v>1176</v>
      </c>
      <c r="I52" s="98"/>
      <c r="J52" s="98"/>
      <c r="K52" s="46"/>
    </row>
    <row r="53" spans="1:11" ht="15.75" thickBot="1" x14ac:dyDescent="0.3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FATOR RH E GRUPO</v>
      </c>
      <c r="E53" s="174">
        <f>IF('Orçamento-base'!H53&gt;0,'Orçamento-base'!H53,"")</f>
        <v>300</v>
      </c>
      <c r="F53" s="106" t="str">
        <f>IF('Orçamento-base'!I53&gt;0,'Orçamento-base'!I53,"")</f>
        <v>un</v>
      </c>
      <c r="G53" s="124">
        <v>2.59</v>
      </c>
      <c r="H53" s="106">
        <f t="shared" si="0"/>
        <v>777</v>
      </c>
      <c r="I53" s="98"/>
      <c r="J53" s="98"/>
      <c r="K53" s="46"/>
    </row>
    <row r="54" spans="1:11" ht="15.75" thickBot="1" x14ac:dyDescent="0.3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FERRITINA</v>
      </c>
      <c r="E54" s="174">
        <f>IF('Orçamento-base'!H54&gt;0,'Orçamento-base'!H54,"")</f>
        <v>500</v>
      </c>
      <c r="F54" s="106" t="str">
        <f>IF('Orçamento-base'!I54&gt;0,'Orçamento-base'!I54,"")</f>
        <v>un</v>
      </c>
      <c r="G54" s="124">
        <v>22.7</v>
      </c>
      <c r="H54" s="106">
        <f t="shared" si="0"/>
        <v>11350</v>
      </c>
      <c r="I54" s="98"/>
      <c r="J54" s="98"/>
      <c r="K54" s="46"/>
    </row>
    <row r="55" spans="1:11" ht="15.75" thickBot="1" x14ac:dyDescent="0.3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FERRO SERICO (FE+)</v>
      </c>
      <c r="E55" s="174">
        <f>IF('Orçamento-base'!H55&gt;0,'Orçamento-base'!H55,"")</f>
        <v>500</v>
      </c>
      <c r="F55" s="106" t="str">
        <f>IF('Orçamento-base'!I55&gt;0,'Orçamento-base'!I55,"")</f>
        <v>un</v>
      </c>
      <c r="G55" s="124">
        <v>5.1100000000000003</v>
      </c>
      <c r="H55" s="106">
        <f t="shared" si="0"/>
        <v>2555</v>
      </c>
      <c r="I55" s="98"/>
      <c r="J55" s="98"/>
      <c r="K55" s="46"/>
    </row>
    <row r="56" spans="1:11" ht="15.75" thickBot="1" x14ac:dyDescent="0.3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FOSFATASE ALCALINA</v>
      </c>
      <c r="E56" s="174">
        <f>IF('Orçamento-base'!H56&gt;0,'Orçamento-base'!H56,"")</f>
        <v>300</v>
      </c>
      <c r="F56" s="106" t="str">
        <f>IF('Orçamento-base'!I56&gt;0,'Orçamento-base'!I56,"")</f>
        <v>un</v>
      </c>
      <c r="G56" s="124">
        <v>2.92</v>
      </c>
      <c r="H56" s="106">
        <f t="shared" si="0"/>
        <v>876</v>
      </c>
      <c r="I56" s="98"/>
      <c r="J56" s="98"/>
      <c r="K56" s="46"/>
    </row>
    <row r="57" spans="1:11" ht="15.75" thickBot="1" x14ac:dyDescent="0.3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FOSFORO</v>
      </c>
      <c r="E57" s="174">
        <f>IF('Orçamento-base'!H57&gt;0,'Orçamento-base'!H57,"")</f>
        <v>100</v>
      </c>
      <c r="F57" s="106" t="str">
        <f>IF('Orçamento-base'!I57&gt;0,'Orçamento-base'!I57,"")</f>
        <v>un</v>
      </c>
      <c r="G57" s="124">
        <v>3.92</v>
      </c>
      <c r="H57" s="106">
        <f t="shared" si="0"/>
        <v>392</v>
      </c>
      <c r="I57" s="98"/>
      <c r="J57" s="98"/>
      <c r="K57" s="46"/>
    </row>
    <row r="58" spans="1:11" ht="15.75" thickBot="1" x14ac:dyDescent="0.3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FTA ABS (Sífilis) IGG</v>
      </c>
      <c r="E58" s="174">
        <f>IF('Orçamento-base'!H58&gt;0,'Orçamento-base'!H58,"")</f>
        <v>300</v>
      </c>
      <c r="F58" s="106" t="str">
        <f>IF('Orçamento-base'!I58&gt;0,'Orçamento-base'!I58,"")</f>
        <v>un</v>
      </c>
      <c r="G58" s="124">
        <v>14.56</v>
      </c>
      <c r="H58" s="106">
        <f t="shared" si="0"/>
        <v>4368</v>
      </c>
      <c r="I58" s="98"/>
      <c r="J58" s="98"/>
      <c r="K58" s="46"/>
    </row>
    <row r="59" spans="1:11" ht="15.75" thickBot="1" x14ac:dyDescent="0.3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FTA ABS (Sífilis) IGM</v>
      </c>
      <c r="E59" s="174">
        <f>IF('Orçamento-base'!H59&gt;0,'Orçamento-base'!H59,"")</f>
        <v>300</v>
      </c>
      <c r="F59" s="106" t="str">
        <f>IF('Orçamento-base'!I59&gt;0,'Orçamento-base'!I59,"")</f>
        <v>un</v>
      </c>
      <c r="G59" s="124">
        <v>14.56</v>
      </c>
      <c r="H59" s="106">
        <f t="shared" si="0"/>
        <v>4368</v>
      </c>
      <c r="I59" s="98"/>
      <c r="J59" s="98"/>
      <c r="K59" s="46"/>
    </row>
    <row r="60" spans="1:11" ht="15.75" thickBot="1" x14ac:dyDescent="0.3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FTA ABS (Sifilis)</v>
      </c>
      <c r="E60" s="174">
        <f>IF('Orçamento-base'!H60&gt;0,'Orçamento-base'!H60,"")</f>
        <v>300</v>
      </c>
      <c r="F60" s="106" t="str">
        <f>IF('Orçamento-base'!I60&gt;0,'Orçamento-base'!I60,"")</f>
        <v>un</v>
      </c>
      <c r="G60" s="124">
        <v>14.56</v>
      </c>
      <c r="H60" s="106">
        <f t="shared" si="0"/>
        <v>4368</v>
      </c>
      <c r="I60" s="98"/>
      <c r="J60" s="98"/>
      <c r="K60" s="46"/>
    </row>
    <row r="61" spans="1:11" ht="15.75" thickBot="1" x14ac:dyDescent="0.3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GAMA GT</v>
      </c>
      <c r="E61" s="174">
        <f>IF('Orçamento-base'!H61&gt;0,'Orçamento-base'!H61,"")</f>
        <v>300</v>
      </c>
      <c r="F61" s="106" t="str">
        <f>IF('Orçamento-base'!I61&gt;0,'Orçamento-base'!I61,"")</f>
        <v>un</v>
      </c>
      <c r="G61" s="124">
        <v>5.1100000000000003</v>
      </c>
      <c r="H61" s="106">
        <f t="shared" si="0"/>
        <v>1533</v>
      </c>
      <c r="I61" s="98"/>
      <c r="J61" s="98"/>
      <c r="K61" s="46"/>
    </row>
    <row r="62" spans="1:11" ht="15.75" thickBot="1" x14ac:dyDescent="0.3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GLICEMIA 2 HRS APÓS SOBRECARGA COM DEXTRO</v>
      </c>
      <c r="E62" s="174">
        <f>IF('Orçamento-base'!H62&gt;0,'Orçamento-base'!H62,"")</f>
        <v>300</v>
      </c>
      <c r="F62" s="106" t="str">
        <f>IF('Orçamento-base'!I62&gt;0,'Orçamento-base'!I62,"")</f>
        <v>un</v>
      </c>
      <c r="G62" s="124">
        <v>4.79</v>
      </c>
      <c r="H62" s="106">
        <f t="shared" si="0"/>
        <v>1437</v>
      </c>
      <c r="I62" s="98"/>
      <c r="J62" s="98"/>
      <c r="K62" s="46"/>
    </row>
    <row r="63" spans="1:11" ht="15.75" thickBot="1" x14ac:dyDescent="0.3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GLICOSE – PESQUISA E/OU DOSAGEM</v>
      </c>
      <c r="E63" s="174">
        <f>IF('Orçamento-base'!H63&gt;0,'Orçamento-base'!H63,"")</f>
        <v>2000</v>
      </c>
      <c r="F63" s="106" t="str">
        <f>IF('Orçamento-base'!I63&gt;0,'Orçamento-base'!I63,"")</f>
        <v>un</v>
      </c>
      <c r="G63" s="124">
        <v>2.69</v>
      </c>
      <c r="H63" s="106">
        <f t="shared" si="0"/>
        <v>5380</v>
      </c>
      <c r="I63" s="98"/>
      <c r="J63" s="98"/>
      <c r="K63" s="46"/>
    </row>
    <row r="64" spans="1:11" ht="15.75" thickBot="1" x14ac:dyDescent="0.3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GLICOSE 2 (CURVA GLICEMICA)</v>
      </c>
      <c r="E64" s="174">
        <f>IF('Orçamento-base'!H64&gt;0,'Orçamento-base'!H64,"")</f>
        <v>100</v>
      </c>
      <c r="F64" s="106" t="str">
        <f>IF('Orçamento-base'!I64&gt;0,'Orçamento-base'!I64,"")</f>
        <v>un</v>
      </c>
      <c r="G64" s="124">
        <v>5.42</v>
      </c>
      <c r="H64" s="106">
        <f t="shared" si="0"/>
        <v>542</v>
      </c>
      <c r="I64" s="98"/>
      <c r="J64" s="98"/>
      <c r="K64" s="46"/>
    </row>
    <row r="65" spans="1:11" ht="15.75" thickBot="1" x14ac:dyDescent="0.3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GLICOSE JEJUM (CURVA GLICEMICA)</v>
      </c>
      <c r="E65" s="174">
        <f>IF('Orçamento-base'!H65&gt;0,'Orçamento-base'!H65,"")</f>
        <v>100</v>
      </c>
      <c r="F65" s="106" t="str">
        <f>IF('Orçamento-base'!I65&gt;0,'Orçamento-base'!I65,"")</f>
        <v>un</v>
      </c>
      <c r="G65" s="124">
        <v>5.46</v>
      </c>
      <c r="H65" s="106">
        <f t="shared" si="0"/>
        <v>546</v>
      </c>
      <c r="I65" s="98"/>
      <c r="J65" s="98"/>
      <c r="K65" s="46"/>
    </row>
    <row r="66" spans="1:11" ht="15.75" thickBot="1" x14ac:dyDescent="0.3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GLICOSE POS PRANDIAL</v>
      </c>
      <c r="E66" s="174">
        <f>IF('Orçamento-base'!H66&gt;0,'Orçamento-base'!H66,"")</f>
        <v>100</v>
      </c>
      <c r="F66" s="106" t="str">
        <f>IF('Orçamento-base'!I66&gt;0,'Orçamento-base'!I66,"")</f>
        <v>un</v>
      </c>
      <c r="G66" s="124">
        <v>3.79</v>
      </c>
      <c r="H66" s="106">
        <f t="shared" si="0"/>
        <v>379</v>
      </c>
      <c r="I66" s="98"/>
      <c r="J66" s="98"/>
      <c r="K66" s="46"/>
    </row>
    <row r="67" spans="1:11" ht="15.75" thickBot="1" x14ac:dyDescent="0.3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GORDURA FECAL</v>
      </c>
      <c r="E67" s="174">
        <f>IF('Orçamento-base'!H67&gt;0,'Orçamento-base'!H67,"")</f>
        <v>100</v>
      </c>
      <c r="F67" s="106" t="str">
        <f>IF('Orçamento-base'!I67&gt;0,'Orçamento-base'!I67,"")</f>
        <v>un</v>
      </c>
      <c r="G67" s="124"/>
      <c r="H67" s="106" t="str">
        <f t="shared" si="0"/>
        <v/>
      </c>
      <c r="I67" s="98"/>
      <c r="J67" s="98"/>
      <c r="K67" s="46"/>
    </row>
    <row r="68" spans="1:11" ht="15.75" thickBot="1" x14ac:dyDescent="0.3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GONOCOCO</v>
      </c>
      <c r="E68" s="174">
        <f>IF('Orçamento-base'!H68&gt;0,'Orçamento-base'!H68,"")</f>
        <v>100</v>
      </c>
      <c r="F68" s="106" t="str">
        <f>IF('Orçamento-base'!I68&gt;0,'Orçamento-base'!I68,"")</f>
        <v>un</v>
      </c>
      <c r="G68" s="124"/>
      <c r="H68" s="106" t="str">
        <f t="shared" si="0"/>
        <v/>
      </c>
      <c r="I68" s="98"/>
      <c r="J68" s="98"/>
      <c r="K68" s="46"/>
    </row>
    <row r="69" spans="1:11" ht="15.75" thickBot="1" x14ac:dyDescent="0.3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HEMOGLOBINA GLICADA</v>
      </c>
      <c r="E69" s="174">
        <f>IF('Orçamento-base'!H69&gt;0,'Orçamento-base'!H69,"")</f>
        <v>2000</v>
      </c>
      <c r="F69" s="106" t="str">
        <f>IF('Orçamento-base'!I69&gt;0,'Orçamento-base'!I69,"")</f>
        <v>un</v>
      </c>
      <c r="G69" s="124">
        <v>11.44</v>
      </c>
      <c r="H69" s="106">
        <f t="shared" si="0"/>
        <v>22880</v>
      </c>
      <c r="I69" s="98"/>
      <c r="J69" s="98"/>
      <c r="K69" s="46"/>
    </row>
    <row r="70" spans="1:11" ht="15.75" thickBot="1" x14ac:dyDescent="0.3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HEMOGRAMA (ERITOGRAMA, LEUCOGRAMA)</v>
      </c>
      <c r="E70" s="174">
        <f>IF('Orçamento-base'!H70&gt;0,'Orçamento-base'!H70,"")</f>
        <v>2000</v>
      </c>
      <c r="F70" s="106" t="str">
        <f>IF('Orçamento-base'!I70&gt;0,'Orçamento-base'!I70,"")</f>
        <v>un</v>
      </c>
      <c r="G70" s="124">
        <v>5.98</v>
      </c>
      <c r="H70" s="106">
        <f t="shared" si="0"/>
        <v>11960</v>
      </c>
      <c r="I70" s="98"/>
      <c r="J70" s="98"/>
      <c r="K70" s="46"/>
    </row>
    <row r="71" spans="1:11" ht="15.75" thickBot="1" x14ac:dyDescent="0.3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HEPATITE B-HBSAG (AU, ANTIGENO AUSTRALIA – PES)</v>
      </c>
      <c r="E71" s="174">
        <f>IF('Orçamento-base'!H71&gt;0,'Orçamento-base'!H71,"")</f>
        <v>500</v>
      </c>
      <c r="F71" s="106" t="str">
        <f>IF('Orçamento-base'!I71&gt;0,'Orçamento-base'!I71,"")</f>
        <v>un</v>
      </c>
      <c r="G71" s="124">
        <v>23.88</v>
      </c>
      <c r="H71" s="106">
        <f t="shared" si="0"/>
        <v>11940</v>
      </c>
      <c r="I71" s="98"/>
      <c r="J71" s="98"/>
      <c r="K71" s="46"/>
    </row>
    <row r="72" spans="1:11" ht="15.75" thickBot="1" x14ac:dyDescent="0.3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HIV – SEGUNDA AMOSTRA</v>
      </c>
      <c r="E72" s="174">
        <f>IF('Orçamento-base'!H72&gt;0,'Orçamento-base'!H72,"")</f>
        <v>500</v>
      </c>
      <c r="F72" s="106" t="str">
        <f>IF('Orçamento-base'!I72&gt;0,'Orçamento-base'!I72,"")</f>
        <v>un</v>
      </c>
      <c r="G72" s="124">
        <v>17.899999999999999</v>
      </c>
      <c r="H72" s="106">
        <f t="shared" si="0"/>
        <v>8950</v>
      </c>
      <c r="I72" s="98"/>
      <c r="J72" s="98"/>
      <c r="K72" s="46"/>
    </row>
    <row r="73" spans="1:11" ht="15.75" thickBot="1" x14ac:dyDescent="0.3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>HIV1 + 2 E ANTIGENO O, PESQUISA DE ANTICORPOS</v>
      </c>
      <c r="E73" s="174">
        <f>IF('Orçamento-base'!H73&gt;0,'Orçamento-base'!H73,"")</f>
        <v>500</v>
      </c>
      <c r="F73" s="106" t="str">
        <f>IF('Orçamento-base'!I73&gt;0,'Orçamento-base'!I73,"")</f>
        <v>un</v>
      </c>
      <c r="G73" s="124">
        <v>14.56</v>
      </c>
      <c r="H73" s="106">
        <f t="shared" si="0"/>
        <v>7280</v>
      </c>
      <c r="I73" s="98"/>
      <c r="J73" s="98"/>
      <c r="K73" s="46"/>
    </row>
    <row r="74" spans="1:11" ht="15.75" thickBot="1" x14ac:dyDescent="0.3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HIV1 + HIV2, DETERMINAÇÃO CONJUNTA, PES DE ANT</v>
      </c>
      <c r="E74" s="174">
        <f>IF('Orçamento-base'!H74&gt;0,'Orçamento-base'!H74,"")</f>
        <v>500</v>
      </c>
      <c r="F74" s="106" t="str">
        <f>IF('Orçamento-base'!I74&gt;0,'Orçamento-base'!I74,"")</f>
        <v>un</v>
      </c>
      <c r="G74" s="124">
        <v>14.56</v>
      </c>
      <c r="H74" s="106">
        <f t="shared" si="0"/>
        <v>7280</v>
      </c>
      <c r="I74" s="98"/>
      <c r="J74" s="98"/>
      <c r="K74" s="46"/>
    </row>
    <row r="75" spans="1:11" ht="15.75" thickBot="1" x14ac:dyDescent="0.3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HIV1 OU HIV2, PESQUISA DE ANTICORPOS – TESTE RAP</v>
      </c>
      <c r="E75" s="174">
        <f>IF('Orçamento-base'!H75&gt;0,'Orçamento-base'!H75,"")</f>
        <v>500</v>
      </c>
      <c r="F75" s="106" t="str">
        <f>IF('Orçamento-base'!I75&gt;0,'Orçamento-base'!I75,"")</f>
        <v>un</v>
      </c>
      <c r="G75" s="124">
        <v>14.56</v>
      </c>
      <c r="H75" s="106">
        <f t="shared" si="0"/>
        <v>7280</v>
      </c>
      <c r="I75" s="98"/>
      <c r="J75" s="98"/>
      <c r="K75" s="46"/>
    </row>
    <row r="76" spans="1:11" ht="15.75" thickBot="1" x14ac:dyDescent="0.3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HORMONIO GONODOTROFICO CORIONICO QUANT</v>
      </c>
      <c r="E76" s="174">
        <f>IF('Orçamento-base'!H76&gt;0,'Orçamento-base'!H76,"")</f>
        <v>200</v>
      </c>
      <c r="F76" s="106" t="str">
        <f>IF('Orçamento-base'!I76&gt;0,'Orçamento-base'!I76,"")</f>
        <v>un</v>
      </c>
      <c r="G76" s="124">
        <v>12.86</v>
      </c>
      <c r="H76" s="106">
        <f t="shared" si="0"/>
        <v>2572</v>
      </c>
      <c r="I76" s="98"/>
      <c r="J76" s="98"/>
      <c r="K76" s="46"/>
    </row>
    <row r="77" spans="1:11" ht="15.75" thickBot="1" x14ac:dyDescent="0.3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HTLV - VÍRUS LINFOTRÓPICO DE CÉLULAS T HUMANAS TIPO I e II</v>
      </c>
      <c r="E77" s="174">
        <f>IF('Orçamento-base'!H77&gt;0,'Orçamento-base'!H77,"")</f>
        <v>200</v>
      </c>
      <c r="F77" s="106" t="str">
        <f>IF('Orçamento-base'!I77&gt;0,'Orçamento-base'!I77,"")</f>
        <v>un</v>
      </c>
      <c r="G77" s="124">
        <v>25.57</v>
      </c>
      <c r="H77" s="106">
        <f t="shared" si="0"/>
        <v>5114</v>
      </c>
      <c r="I77" s="98"/>
      <c r="J77" s="98"/>
      <c r="K77" s="46"/>
    </row>
    <row r="78" spans="1:11" ht="15.75" thickBot="1" x14ac:dyDescent="0.3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NEISSERIA, PESQUISA</v>
      </c>
      <c r="E78" s="174">
        <f>IF('Orçamento-base'!H78&gt;0,'Orçamento-base'!H78,"")</f>
        <v>200</v>
      </c>
      <c r="F78" s="106" t="str">
        <f>IF('Orçamento-base'!I78&gt;0,'Orçamento-base'!I78,"")</f>
        <v>un</v>
      </c>
      <c r="G78" s="124">
        <v>15.54</v>
      </c>
      <c r="H78" s="106">
        <f t="shared" ref="H78:H82" si="1">IFERROR(IF(E78*G78&lt;&gt;0,ROUND(ROUND(E78,4)*ROUND(G78,4),2),""),"")</f>
        <v>3108</v>
      </c>
      <c r="I78" s="98"/>
      <c r="J78" s="98"/>
      <c r="K78" s="46"/>
    </row>
    <row r="79" spans="1:11" ht="15.75" thickBot="1" x14ac:dyDescent="0.3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PARASITOLOGICO, PRIMEIRA AMOSTRA – NAS FEZES</v>
      </c>
      <c r="E79" s="174">
        <f>IF('Orçamento-base'!H79&gt;0,'Orçamento-base'!H79,"")</f>
        <v>200</v>
      </c>
      <c r="F79" s="106" t="str">
        <f>IF('Orçamento-base'!I79&gt;0,'Orçamento-base'!I79,"")</f>
        <v>un</v>
      </c>
      <c r="G79" s="124">
        <v>2.41</v>
      </c>
      <c r="H79" s="106">
        <f t="shared" si="1"/>
        <v>482</v>
      </c>
      <c r="I79" s="98"/>
      <c r="J79" s="98"/>
      <c r="K79" s="46"/>
    </row>
    <row r="80" spans="1:11" ht="15.75" thickBot="1" x14ac:dyDescent="0.3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PARASITOLOGICO, SEGUNDA AMOSTRA – NAS FEZES</v>
      </c>
      <c r="E80" s="174">
        <f>IF('Orçamento-base'!H80&gt;0,'Orçamento-base'!H80,"")</f>
        <v>200</v>
      </c>
      <c r="F80" s="106" t="str">
        <f>IF('Orçamento-base'!I80&gt;0,'Orçamento-base'!I80,"")</f>
        <v>un</v>
      </c>
      <c r="G80" s="124">
        <v>3</v>
      </c>
      <c r="H80" s="106">
        <f t="shared" si="1"/>
        <v>600</v>
      </c>
      <c r="I80" s="98"/>
      <c r="J80" s="98"/>
      <c r="K80" s="46"/>
    </row>
    <row r="81" spans="1:11" ht="15.75" thickBot="1" x14ac:dyDescent="0.3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PARASITOLOGICO, TERCEIRA AMOSTRA – NAS FEZES</v>
      </c>
      <c r="E81" s="174">
        <f>IF('Orçamento-base'!H81&gt;0,'Orçamento-base'!H81,"")</f>
        <v>200</v>
      </c>
      <c r="F81" s="106" t="str">
        <f>IF('Orçamento-base'!I81&gt;0,'Orçamento-base'!I81,"")</f>
        <v>un</v>
      </c>
      <c r="G81" s="124">
        <v>3.59</v>
      </c>
      <c r="H81" s="106">
        <f t="shared" si="1"/>
        <v>718</v>
      </c>
      <c r="I81" s="98"/>
      <c r="J81" s="98"/>
      <c r="K81" s="46"/>
    </row>
    <row r="82" spans="1:11" ht="15.75" thickBot="1" x14ac:dyDescent="0.3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PCR PARA CLAMÍDIA E GONOCOCO</v>
      </c>
      <c r="E82" s="174">
        <f>IF('Orçamento-base'!H82&gt;0,'Orçamento-base'!H82,"")</f>
        <v>50</v>
      </c>
      <c r="F82" s="106" t="str">
        <f>IF('Orçamento-base'!I82&gt;0,'Orçamento-base'!I82,"")</f>
        <v>un</v>
      </c>
      <c r="G82" s="124">
        <v>161.82</v>
      </c>
      <c r="H82" s="106">
        <f t="shared" si="1"/>
        <v>8091</v>
      </c>
      <c r="I82" s="98"/>
      <c r="J82" s="98"/>
      <c r="K82" s="46"/>
    </row>
    <row r="83" spans="1:11" ht="15.75" thickBot="1" x14ac:dyDescent="0.3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PLAQUETAS, CONTAGEM</v>
      </c>
      <c r="E83" s="174">
        <f>IF('Orçamento-base'!H83&gt;0,'Orçamento-base'!H83,"")</f>
        <v>2000</v>
      </c>
      <c r="F83" s="106" t="str">
        <f>IF('Orçamento-base'!I83&gt;0,'Orçamento-base'!I83,"")</f>
        <v>un</v>
      </c>
      <c r="G83" s="124">
        <v>6.93</v>
      </c>
      <c r="H83" s="106">
        <f>IFERROR(IF(E83*G83&lt;&gt;0,ROUND(ROUND(E83,4)*ROUND(G83,4),2),""),"")</f>
        <v>13860</v>
      </c>
      <c r="I83" s="98"/>
      <c r="J83" s="98"/>
      <c r="K83" s="46"/>
    </row>
    <row r="84" spans="1:11" ht="15.75" thickBot="1" x14ac:dyDescent="0.3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POTASSIO</v>
      </c>
      <c r="E84" s="174">
        <f>IF('Orçamento-base'!H84&gt;0,'Orçamento-base'!H84,"")</f>
        <v>800</v>
      </c>
      <c r="F84" s="106" t="str">
        <f>IF('Orçamento-base'!I84&gt;0,'Orçamento-base'!I84,"")</f>
        <v>un</v>
      </c>
      <c r="G84" s="124">
        <v>8.08</v>
      </c>
      <c r="H84" s="106">
        <f>IFERROR(IF(E84*G84&lt;&gt;0,ROUND(ROUND(E84,4)*ROUND(G84,4),2),""),"")</f>
        <v>6464</v>
      </c>
      <c r="I84" s="98"/>
      <c r="J84" s="98"/>
      <c r="K84" s="46"/>
    </row>
    <row r="85" spans="1:11" ht="15.75" thickBot="1" x14ac:dyDescent="0.3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RUBEOLA – IGG – PESQUISA E/OU DOSAGEM</v>
      </c>
      <c r="E85" s="174">
        <f>IF('Orçamento-base'!H85&gt;0,'Orçamento-base'!H85,"")</f>
        <v>100</v>
      </c>
      <c r="F85" s="106" t="str">
        <f>IF('Orçamento-base'!I85&gt;0,'Orçamento-base'!I85,"")</f>
        <v>un</v>
      </c>
      <c r="G85" s="124">
        <v>22.13</v>
      </c>
      <c r="H85" s="106">
        <f t="shared" ref="H85:H96" si="2">IFERROR(IF(E85*G85&lt;&gt;0,ROUND(ROUND(E85,4)*ROUND(G85,4),2),""),"")</f>
        <v>2213</v>
      </c>
      <c r="I85" s="98"/>
      <c r="J85" s="98"/>
      <c r="K85" s="46"/>
    </row>
    <row r="86" spans="1:11" ht="15.75" thickBot="1" x14ac:dyDescent="0.3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RUBEOLA – IGM – PESQUISA E/OU DOSAGEM</v>
      </c>
      <c r="E86" s="174">
        <f>IF('Orçamento-base'!H86&gt;0,'Orçamento-base'!H86,"")</f>
        <v>100</v>
      </c>
      <c r="F86" s="106" t="str">
        <f>IF('Orçamento-base'!I86&gt;0,'Orçamento-base'!I86,"")</f>
        <v>un</v>
      </c>
      <c r="G86" s="124">
        <v>22.13</v>
      </c>
      <c r="H86" s="106">
        <f t="shared" si="2"/>
        <v>2213</v>
      </c>
      <c r="I86" s="98"/>
      <c r="J86" s="98"/>
      <c r="K86" s="46"/>
    </row>
    <row r="87" spans="1:11" ht="15.75" thickBot="1" x14ac:dyDescent="0.3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SANGUE OCULTO PESQUISA – NAS FEZES</v>
      </c>
      <c r="E87" s="174">
        <f>IF('Orçamento-base'!H87&gt;0,'Orçamento-base'!H87,"")</f>
        <v>2000</v>
      </c>
      <c r="F87" s="106" t="str">
        <f>IF('Orçamento-base'!I87&gt;0,'Orçamento-base'!I87,"")</f>
        <v>un</v>
      </c>
      <c r="G87" s="124">
        <v>3.3</v>
      </c>
      <c r="H87" s="106">
        <f t="shared" si="2"/>
        <v>6600</v>
      </c>
      <c r="I87" s="98"/>
      <c r="J87" s="98"/>
      <c r="K87" s="46"/>
    </row>
    <row r="88" spans="1:11" ht="15.75" thickBot="1" x14ac:dyDescent="0.3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SANGUE OCULTO PESQUISA DE (SEG AMOSTRA)</v>
      </c>
      <c r="E88" s="174">
        <f>IF('Orçamento-base'!H88&gt;0,'Orçamento-base'!H88,"")</f>
        <v>200</v>
      </c>
      <c r="F88" s="106" t="str">
        <f>IF('Orçamento-base'!I88&gt;0,'Orçamento-base'!I88,"")</f>
        <v>un</v>
      </c>
      <c r="G88" s="124">
        <v>3.89</v>
      </c>
      <c r="H88" s="106">
        <f t="shared" si="2"/>
        <v>778</v>
      </c>
      <c r="I88" s="98"/>
      <c r="J88" s="98"/>
      <c r="K88" s="46"/>
    </row>
    <row r="89" spans="1:11" ht="15.75" thickBot="1" x14ac:dyDescent="0.3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SANGUE OCULTO PESQUISA DE (TER AMOSTRA)</v>
      </c>
      <c r="E89" s="174">
        <f>IF('Orçamento-base'!H89&gt;0,'Orçamento-base'!H89,"")</f>
        <v>200</v>
      </c>
      <c r="F89" s="106" t="str">
        <f>IF('Orçamento-base'!I89&gt;0,'Orçamento-base'!I89,"")</f>
        <v>un</v>
      </c>
      <c r="G89" s="124">
        <v>4.4800000000000004</v>
      </c>
      <c r="H89" s="106">
        <f t="shared" si="2"/>
        <v>896</v>
      </c>
      <c r="I89" s="98"/>
      <c r="J89" s="98"/>
      <c r="K89" s="46"/>
    </row>
    <row r="90" spans="1:11" ht="15.75" thickBot="1" x14ac:dyDescent="0.3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SIFILIS – VDRL</v>
      </c>
      <c r="E90" s="174">
        <f>IF('Orçamento-base'!H90&gt;0,'Orçamento-base'!H90,"")</f>
        <v>500</v>
      </c>
      <c r="F90" s="106" t="str">
        <f>IF('Orçamento-base'!I90&gt;0,'Orçamento-base'!I90,"")</f>
        <v>un</v>
      </c>
      <c r="G90" s="124">
        <v>4.12</v>
      </c>
      <c r="H90" s="106">
        <f t="shared" si="2"/>
        <v>2060</v>
      </c>
      <c r="I90" s="98"/>
      <c r="J90" s="98"/>
      <c r="K90" s="46"/>
    </row>
    <row r="91" spans="1:11" ht="15.75" thickBot="1" x14ac:dyDescent="0.3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SODIO</v>
      </c>
      <c r="E91" s="174">
        <f>IF('Orçamento-base'!H91&gt;0,'Orçamento-base'!H91,"")</f>
        <v>800</v>
      </c>
      <c r="F91" s="106" t="str">
        <f>IF('Orçamento-base'!I91&gt;0,'Orçamento-base'!I91,"")</f>
        <v>un</v>
      </c>
      <c r="G91" s="124">
        <v>2.69</v>
      </c>
      <c r="H91" s="106">
        <f t="shared" si="2"/>
        <v>2152</v>
      </c>
      <c r="I91" s="98"/>
      <c r="J91" s="98"/>
      <c r="K91" s="46"/>
    </row>
    <row r="92" spans="1:11" ht="15.75" thickBot="1" x14ac:dyDescent="0.3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T3</v>
      </c>
      <c r="E92" s="174">
        <f>IF('Orçamento-base'!H92&gt;0,'Orçamento-base'!H92,"")</f>
        <v>500</v>
      </c>
      <c r="F92" s="106" t="str">
        <f>IF('Orçamento-base'!I92&gt;0,'Orçamento-base'!I92,"")</f>
        <v>un</v>
      </c>
      <c r="G92" s="124">
        <v>12.68</v>
      </c>
      <c r="H92" s="106">
        <f t="shared" si="2"/>
        <v>6340</v>
      </c>
      <c r="I92" s="98"/>
      <c r="J92" s="98"/>
      <c r="K92" s="46"/>
    </row>
    <row r="93" spans="1:11" ht="15.75" thickBot="1" x14ac:dyDescent="0.3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T4 LIVRE</v>
      </c>
      <c r="E93" s="174">
        <f>IF('Orçamento-base'!H93&gt;0,'Orçamento-base'!H93,"")</f>
        <v>500</v>
      </c>
      <c r="F93" s="106" t="str">
        <f>IF('Orçamento-base'!I93&gt;0,'Orçamento-base'!I93,"")</f>
        <v>un</v>
      </c>
      <c r="G93" s="124">
        <v>15</v>
      </c>
      <c r="H93" s="106">
        <f t="shared" si="2"/>
        <v>7500</v>
      </c>
      <c r="I93" s="98"/>
      <c r="J93" s="98"/>
      <c r="K93" s="46"/>
    </row>
    <row r="94" spans="1:11" ht="15.75" thickBot="1" x14ac:dyDescent="0.3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TEMPO DE ATIVAÇÃO PARCIAL DA TROMBOPLASTINA</v>
      </c>
      <c r="E94" s="174">
        <f>IF('Orçamento-base'!H94&gt;0,'Orçamento-base'!H94,"")</f>
        <v>300</v>
      </c>
      <c r="F94" s="106" t="str">
        <f>IF('Orçamento-base'!I94&gt;0,'Orçamento-base'!I94,"")</f>
        <v>un</v>
      </c>
      <c r="G94" s="124">
        <v>8.4</v>
      </c>
      <c r="H94" s="106">
        <f t="shared" si="2"/>
        <v>2520</v>
      </c>
      <c r="I94" s="98"/>
      <c r="J94" s="98"/>
      <c r="K94" s="46"/>
    </row>
    <row r="95" spans="1:11" ht="15.75" thickBot="1" x14ac:dyDescent="0.3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TEMPO DE PROTROMBINA – DETERMINAÇÃO</v>
      </c>
      <c r="E95" s="174">
        <f>IF('Orçamento-base'!H95&gt;0,'Orçamento-base'!H95,"")</f>
        <v>500</v>
      </c>
      <c r="F95" s="106" t="str">
        <f>IF('Orçamento-base'!I95&gt;0,'Orçamento-base'!I95,"")</f>
        <v>un</v>
      </c>
      <c r="G95" s="124">
        <v>3.97</v>
      </c>
      <c r="H95" s="106">
        <f t="shared" si="2"/>
        <v>1985</v>
      </c>
      <c r="I95" s="98"/>
      <c r="J95" s="98"/>
      <c r="K95" s="46"/>
    </row>
    <row r="96" spans="1:11" ht="15.75" thickBot="1" x14ac:dyDescent="0.3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TESTE ORAL DE TOLERÂNCIA À GLICOSE</v>
      </c>
      <c r="E96" s="174">
        <f>IF('Orçamento-base'!H96&gt;0,'Orçamento-base'!H96,"")</f>
        <v>50</v>
      </c>
      <c r="F96" s="106" t="str">
        <f>IF('Orçamento-base'!I96&gt;0,'Orçamento-base'!I96,"")</f>
        <v>un</v>
      </c>
      <c r="G96" s="124">
        <v>7.24</v>
      </c>
      <c r="H96" s="106">
        <f t="shared" si="2"/>
        <v>362</v>
      </c>
      <c r="I96" s="98"/>
      <c r="J96" s="98"/>
      <c r="K96" s="46"/>
    </row>
    <row r="97" spans="1:11" ht="15.75" thickBot="1" x14ac:dyDescent="0.3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TIPAGEM SANGUINEA</v>
      </c>
      <c r="E97" s="174">
        <f>IF('Orçamento-base'!H97&gt;0,'Orçamento-base'!H97,"")</f>
        <v>300</v>
      </c>
      <c r="F97" s="106" t="str">
        <f>IF('Orçamento-base'!I97&gt;0,'Orçamento-base'!I97,"")</f>
        <v>un</v>
      </c>
      <c r="G97" s="124">
        <v>2.57</v>
      </c>
      <c r="H97" s="106">
        <f>IFERROR(IF(E97*G97&lt;&gt;0,ROUND(ROUND(E97,4)*ROUND(G97,4),2),""),"")</f>
        <v>771</v>
      </c>
      <c r="I97" s="98"/>
      <c r="J97" s="98"/>
      <c r="K97" s="46"/>
    </row>
    <row r="98" spans="1:11" ht="15.75" thickBot="1" x14ac:dyDescent="0.3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TIREOESTIMULANTE, HORMONIO (TSH) PESQUISA E/OU DOSAGEM</v>
      </c>
      <c r="E98" s="174">
        <f>IF('Orçamento-base'!H98&gt;0,'Orçamento-base'!H98,"")</f>
        <v>800</v>
      </c>
      <c r="F98" s="106" t="str">
        <f>IF('Orçamento-base'!I98&gt;0,'Orçamento-base'!I98,"")</f>
        <v>un</v>
      </c>
      <c r="G98" s="124">
        <v>11.55</v>
      </c>
      <c r="H98" s="106">
        <f>IFERROR(IF(E98*G98&lt;&gt;0,ROUND(ROUND(E98,4)*ROUND(G98,4),2),""),"")</f>
        <v>9240</v>
      </c>
      <c r="I98" s="98"/>
      <c r="J98" s="98"/>
      <c r="K98" s="46"/>
    </row>
    <row r="99" spans="1:11" ht="15.75" thickBot="1" x14ac:dyDescent="0.3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TOXOPLASMOSE – IGG – PESQUISA E/OU DOSAGEM</v>
      </c>
      <c r="E99" s="174">
        <f>IF('Orçamento-base'!H99&gt;0,'Orçamento-base'!H99,"")</f>
        <v>100</v>
      </c>
      <c r="F99" s="106" t="str">
        <f>IF('Orçamento-base'!I99&gt;0,'Orçamento-base'!I99,"")</f>
        <v>un</v>
      </c>
      <c r="G99" s="124">
        <v>21.88</v>
      </c>
      <c r="H99" s="106">
        <f t="shared" ref="H99:H130" si="3">IFERROR(IF(E99*G99&lt;&gt;0,ROUND(ROUND(E99,4)*ROUND(G99,4),2),""),"")</f>
        <v>2188</v>
      </c>
      <c r="I99" s="98"/>
      <c r="J99" s="98"/>
      <c r="K99" s="46"/>
    </row>
    <row r="100" spans="1:11" ht="15.75" thickBot="1" x14ac:dyDescent="0.3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TOXOPLASMOSE – IGM – PESQUISA E/OU DOSAGEM</v>
      </c>
      <c r="E100" s="174">
        <f>IF('Orçamento-base'!H100&gt;0,'Orçamento-base'!H100,"")</f>
        <v>100</v>
      </c>
      <c r="F100" s="106" t="str">
        <f>IF('Orçamento-base'!I100&gt;0,'Orçamento-base'!I100,"")</f>
        <v>un</v>
      </c>
      <c r="G100" s="124">
        <v>22.44</v>
      </c>
      <c r="H100" s="106">
        <f t="shared" si="3"/>
        <v>2244</v>
      </c>
      <c r="I100" s="98"/>
      <c r="J100" s="98"/>
      <c r="K100" s="46"/>
    </row>
    <row r="101" spans="1:11" ht="15.75" thickBot="1" x14ac:dyDescent="0.3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TOXOPLASMOSE IGG</v>
      </c>
      <c r="E101" s="174">
        <f>IF('Orçamento-base'!H101&gt;0,'Orçamento-base'!H101,"")</f>
        <v>100</v>
      </c>
      <c r="F101" s="106" t="str">
        <f>IF('Orçamento-base'!I101&gt;0,'Orçamento-base'!I101,"")</f>
        <v>un</v>
      </c>
      <c r="G101" s="124">
        <v>21.88</v>
      </c>
      <c r="H101" s="106">
        <f t="shared" si="3"/>
        <v>2188</v>
      </c>
      <c r="I101" s="98"/>
      <c r="J101" s="98"/>
      <c r="K101" s="46"/>
    </row>
    <row r="102" spans="1:11" ht="15.75" thickBot="1" x14ac:dyDescent="0.3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TOXOPLASMOSE IGM</v>
      </c>
      <c r="E102" s="174">
        <f>IF('Orçamento-base'!H102&gt;0,'Orçamento-base'!H102,"")</f>
        <v>100</v>
      </c>
      <c r="F102" s="106" t="str">
        <f>IF('Orçamento-base'!I102&gt;0,'Orçamento-base'!I102,"")</f>
        <v>un</v>
      </c>
      <c r="G102" s="124">
        <v>22.44</v>
      </c>
      <c r="H102" s="106">
        <f t="shared" si="3"/>
        <v>2244</v>
      </c>
      <c r="I102" s="98"/>
      <c r="J102" s="98"/>
      <c r="K102" s="46"/>
    </row>
    <row r="103" spans="1:11" ht="15.75" thickBot="1" x14ac:dyDescent="0.3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TRANSAMINASE OXALACETICA (AMINO TRANSFERASE ASP) - TGO</v>
      </c>
      <c r="E103" s="174">
        <f>IF('Orçamento-base'!H103&gt;0,'Orçamento-base'!H103,"")</f>
        <v>1000</v>
      </c>
      <c r="F103" s="106" t="str">
        <f>IF('Orçamento-base'!I103&gt;0,'Orçamento-base'!I103,"")</f>
        <v>un</v>
      </c>
      <c r="G103" s="124">
        <v>2.92</v>
      </c>
      <c r="H103" s="106">
        <f t="shared" si="3"/>
        <v>2920</v>
      </c>
      <c r="I103" s="98"/>
      <c r="J103" s="98"/>
      <c r="K103" s="46"/>
    </row>
    <row r="104" spans="1:11" ht="15.75" thickBot="1" x14ac:dyDescent="0.3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TRANSAMINASE PIRUVICA (AMINO TRANSFERASE DE ALAN) - TGP</v>
      </c>
      <c r="E104" s="174">
        <f>IF('Orçamento-base'!H104&gt;0,'Orçamento-base'!H104,"")</f>
        <v>1000</v>
      </c>
      <c r="F104" s="106" t="str">
        <f>IF('Orçamento-base'!I104&gt;0,'Orçamento-base'!I104,"")</f>
        <v>un</v>
      </c>
      <c r="G104" s="125">
        <v>2.92</v>
      </c>
      <c r="H104" s="106">
        <f t="shared" si="3"/>
        <v>2920</v>
      </c>
      <c r="I104" s="98"/>
      <c r="J104" s="98"/>
      <c r="K104" s="46"/>
    </row>
    <row r="105" spans="1:11" ht="15.75" thickBot="1" x14ac:dyDescent="0.3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TRIGLICERIDEOS – PESQUISA E/OU DOSAGEM</v>
      </c>
      <c r="E105" s="174">
        <f>IF('Orçamento-base'!H105&gt;0,'Orçamento-base'!H105,"")</f>
        <v>2000</v>
      </c>
      <c r="F105" s="106" t="str">
        <f>IF('Orçamento-base'!I105&gt;0,'Orçamento-base'!I105,"")</f>
        <v>un</v>
      </c>
      <c r="G105" s="125">
        <v>5.1100000000000003</v>
      </c>
      <c r="H105" s="106">
        <f t="shared" si="3"/>
        <v>10220</v>
      </c>
      <c r="I105" s="98"/>
      <c r="J105" s="98"/>
      <c r="K105" s="46"/>
    </row>
    <row r="106" spans="1:11" ht="15.75" thickBot="1" x14ac:dyDescent="0.3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UREIA – PESQUISA E/OU DOSAGEM</v>
      </c>
      <c r="E106" s="174">
        <f>IF('Orçamento-base'!H106&gt;0,'Orçamento-base'!H106,"")</f>
        <v>2000</v>
      </c>
      <c r="F106" s="106" t="str">
        <f>IF('Orçamento-base'!I106&gt;0,'Orçamento-base'!I106,"")</f>
        <v>un</v>
      </c>
      <c r="G106" s="125">
        <v>3.92</v>
      </c>
      <c r="H106" s="106">
        <f t="shared" si="3"/>
        <v>7840</v>
      </c>
      <c r="I106" s="98"/>
      <c r="J106" s="98"/>
      <c r="K106" s="46"/>
    </row>
    <row r="107" spans="1:11" ht="15.75" thickBot="1" x14ac:dyDescent="0.3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UROCULTURA</v>
      </c>
      <c r="E107" s="174">
        <f>IF('Orçamento-base'!H107&gt;0,'Orçamento-base'!H107,"")</f>
        <v>2000</v>
      </c>
      <c r="F107" s="106" t="str">
        <f>IF('Orçamento-base'!I107&gt;0,'Orçamento-base'!I107,"")</f>
        <v>un</v>
      </c>
      <c r="G107" s="125">
        <v>11.27</v>
      </c>
      <c r="H107" s="106">
        <f t="shared" si="3"/>
        <v>22540</v>
      </c>
      <c r="I107" s="98"/>
      <c r="J107" s="98"/>
      <c r="K107" s="46"/>
    </row>
    <row r="108" spans="1:11" ht="15.75" thickBot="1" x14ac:dyDescent="0.3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 xml:space="preserve">VIT + B 6 </v>
      </c>
      <c r="E108" s="174">
        <f>IF('Orçamento-base'!H108&gt;0,'Orçamento-base'!H108,"")</f>
        <v>50</v>
      </c>
      <c r="F108" s="106" t="str">
        <f>IF('Orçamento-base'!I108&gt;0,'Orçamento-base'!I108,"")</f>
        <v>un</v>
      </c>
      <c r="G108" s="125"/>
      <c r="H108" s="106" t="str">
        <f t="shared" si="3"/>
        <v/>
      </c>
      <c r="I108" s="98"/>
      <c r="J108" s="98"/>
      <c r="K108" s="46"/>
    </row>
    <row r="109" spans="1:11" ht="15.75" thickBot="1" x14ac:dyDescent="0.3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VIT + B 12</v>
      </c>
      <c r="E109" s="174">
        <f>IF('Orçamento-base'!H109&gt;0,'Orçamento-base'!H109,"")</f>
        <v>1000</v>
      </c>
      <c r="F109" s="106" t="str">
        <f>IF('Orçamento-base'!I109&gt;0,'Orçamento-base'!I109,"")</f>
        <v>un</v>
      </c>
      <c r="G109" s="125">
        <v>22.2</v>
      </c>
      <c r="H109" s="106">
        <f t="shared" si="3"/>
        <v>22200</v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 t="str">
        <f>'Orçamento-base'!B110</f>
        <v/>
      </c>
      <c r="C110" s="111" t="str">
        <f>IF('Orçamento-base'!C110&gt;0,'Orçamento-base'!C110,"")</f>
        <v/>
      </c>
      <c r="D110" s="106" t="str">
        <f>IF('Orçamento-base'!G110&gt;0,'Orçamento-base'!G110,"")</f>
        <v/>
      </c>
      <c r="E110" s="174" t="str">
        <f>IF('Orçamento-base'!H110&gt;0,'Orçamento-base'!H110,"")</f>
        <v/>
      </c>
      <c r="F110" s="106" t="str">
        <f>IF('Orçamento-base'!I110&gt;0,'Orçamento-base'!I110,"")</f>
        <v/>
      </c>
      <c r="G110" s="114"/>
      <c r="H110" s="106" t="str">
        <f t="shared" si="3"/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 t="str">
        <f>'Orçamento-base'!B111</f>
        <v/>
      </c>
      <c r="C111" s="111" t="str">
        <f>IF('Orçamento-base'!C111&gt;0,'Orçamento-base'!C111,"")</f>
        <v/>
      </c>
      <c r="D111" s="106" t="str">
        <f>IF('Orçamento-base'!G111&gt;0,'Orçamento-base'!G111,"")</f>
        <v/>
      </c>
      <c r="E111" s="174" t="str">
        <f>IF('Orçamento-base'!H111&gt;0,'Orçamento-base'!H111,"")</f>
        <v/>
      </c>
      <c r="F111" s="106" t="str">
        <f>IF('Orçamento-base'!I111&gt;0,'Orçamento-base'!I111,"")</f>
        <v/>
      </c>
      <c r="G111" s="114"/>
      <c r="H111" s="106" t="str">
        <f t="shared" si="3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 t="str">
        <f>'Orçamento-base'!B112</f>
        <v/>
      </c>
      <c r="C112" s="111" t="str">
        <f>IF('Orçamento-base'!C112&gt;0,'Orçamento-base'!C112,"")</f>
        <v/>
      </c>
      <c r="D112" s="106" t="str">
        <f>IF('Orçamento-base'!G112&gt;0,'Orçamento-base'!G112,"")</f>
        <v/>
      </c>
      <c r="E112" s="174" t="str">
        <f>IF('Orçamento-base'!H112&gt;0,'Orçamento-base'!H112,"")</f>
        <v/>
      </c>
      <c r="F112" s="106" t="str">
        <f>IF('Orçamento-base'!I112&gt;0,'Orçamento-base'!I112,"")</f>
        <v/>
      </c>
      <c r="G112" s="114"/>
      <c r="H112" s="106" t="str">
        <f t="shared" si="3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 t="str">
        <f>'Orçamento-base'!B113</f>
        <v/>
      </c>
      <c r="C113" s="111" t="str">
        <f>IF('Orçamento-base'!C113&gt;0,'Orçamento-base'!C113,"")</f>
        <v/>
      </c>
      <c r="D113" s="106" t="str">
        <f>IF('Orçamento-base'!G113&gt;0,'Orçamento-base'!G113,"")</f>
        <v/>
      </c>
      <c r="E113" s="174" t="str">
        <f>IF('Orçamento-base'!H113&gt;0,'Orçamento-base'!H113,"")</f>
        <v/>
      </c>
      <c r="F113" s="106" t="str">
        <f>IF('Orçamento-base'!I113&gt;0,'Orçamento-base'!I113,"")</f>
        <v/>
      </c>
      <c r="G113" s="114"/>
      <c r="H113" s="106" t="str">
        <f t="shared" si="3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0</v>
      </c>
      <c r="C114" s="111" t="str">
        <f>IF('Orçamento-base'!C114&gt;0,'Orçamento-base'!C114,"")</f>
        <v/>
      </c>
      <c r="D114" s="106" t="str">
        <f>IF('Orçamento-base'!G114&gt;0,'Orçamento-base'!G114,"")</f>
        <v/>
      </c>
      <c r="E114" s="174" t="str">
        <f>IF('Orçamento-base'!H114&gt;0,'Orçamento-base'!H114,"")</f>
        <v/>
      </c>
      <c r="F114" s="106" t="str">
        <f>IF('Orçamento-base'!I114&gt;0,'Orçamento-base'!I114,"")</f>
        <v/>
      </c>
      <c r="G114" s="114"/>
      <c r="H114" s="106" t="str">
        <f t="shared" si="3"/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0</v>
      </c>
      <c r="C115" s="111" t="str">
        <f>IF('Orçamento-base'!C115&gt;0,'Orçamento-base'!C115,"")</f>
        <v/>
      </c>
      <c r="D115" s="106" t="str">
        <f>IF('Orçamento-base'!G115&gt;0,'Orçamento-base'!G115,"")</f>
        <v/>
      </c>
      <c r="E115" s="174" t="str">
        <f>IF('Orçamento-base'!H115&gt;0,'Orçamento-base'!H115,"")</f>
        <v/>
      </c>
      <c r="F115" s="106" t="str">
        <f>IF('Orçamento-base'!I115&gt;0,'Orçamento-base'!I115,"")</f>
        <v/>
      </c>
      <c r="G115" s="114"/>
      <c r="H115" s="106" t="str">
        <f t="shared" si="3"/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74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3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74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3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74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3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74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3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74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3"/>
        <v/>
      </c>
      <c r="I120" s="98"/>
      <c r="J120" s="98"/>
      <c r="K120" s="46"/>
    </row>
    <row r="121" spans="1:11" x14ac:dyDescent="0.25">
      <c r="A121" s="111" t="str">
        <f>IF('Orçamento-base'!A121&gt;0,'Orçamento-base'!A121,"")</f>
        <v/>
      </c>
      <c r="B121" s="111">
        <f>'Orçamento-base'!B121</f>
        <v>0</v>
      </c>
      <c r="C121" s="111" t="str">
        <f>IF('Orçamento-base'!C121&gt;0,'Orçamento-base'!C121,"")</f>
        <v/>
      </c>
      <c r="D121" s="106" t="str">
        <f>IF('Orçamento-base'!G121&gt;0,'Orçamento-base'!G121,"")</f>
        <v/>
      </c>
      <c r="E121" s="174" t="str">
        <f>IF('Orçamento-base'!H121&gt;0,'Orçamento-base'!H121,"")</f>
        <v/>
      </c>
      <c r="F121" s="106" t="str">
        <f>IF('Orçamento-base'!I121&gt;0,'Orçamento-base'!I121,"")</f>
        <v/>
      </c>
      <c r="G121" s="114"/>
      <c r="H121" s="106" t="str">
        <f t="shared" si="3"/>
        <v/>
      </c>
      <c r="I121" s="98"/>
      <c r="J121" s="98"/>
      <c r="K121" s="46"/>
    </row>
    <row r="122" spans="1:11" x14ac:dyDescent="0.25">
      <c r="A122" s="111" t="str">
        <f>IF('Orçamento-base'!A122&gt;0,'Orçamento-base'!A122,"")</f>
        <v/>
      </c>
      <c r="B122" s="111">
        <f>'Orçamento-base'!B122</f>
        <v>0</v>
      </c>
      <c r="C122" s="111" t="str">
        <f>IF('Orçamento-base'!C122&gt;0,'Orçamento-base'!C122,"")</f>
        <v/>
      </c>
      <c r="D122" s="106" t="str">
        <f>IF('Orçamento-base'!G122&gt;0,'Orçamento-base'!G122,"")</f>
        <v/>
      </c>
      <c r="E122" s="174" t="str">
        <f>IF('Orçamento-base'!H122&gt;0,'Orçamento-base'!H122,"")</f>
        <v/>
      </c>
      <c r="F122" s="106" t="str">
        <f>IF('Orçamento-base'!I122&gt;0,'Orçamento-base'!I122,"")</f>
        <v/>
      </c>
      <c r="G122" s="114"/>
      <c r="H122" s="106" t="str">
        <f t="shared" si="3"/>
        <v/>
      </c>
      <c r="I122" s="98"/>
      <c r="J122" s="98"/>
      <c r="K122" s="46"/>
    </row>
    <row r="123" spans="1:11" x14ac:dyDescent="0.25">
      <c r="A123" s="111" t="str">
        <f>IF('Orçamento-base'!A123&gt;0,'Orçamento-base'!A123,"")</f>
        <v/>
      </c>
      <c r="B123" s="111">
        <f>'Orçamento-base'!B123</f>
        <v>0</v>
      </c>
      <c r="C123" s="111" t="str">
        <f>IF('Orçamento-base'!C123&gt;0,'Orçamento-base'!C123,"")</f>
        <v/>
      </c>
      <c r="D123" s="106" t="str">
        <f>IF('Orçamento-base'!G123&gt;0,'Orçamento-base'!G123,"")</f>
        <v/>
      </c>
      <c r="E123" s="174" t="str">
        <f>IF('Orçamento-base'!H123&gt;0,'Orçamento-base'!H123,"")</f>
        <v/>
      </c>
      <c r="F123" s="106" t="str">
        <f>IF('Orçamento-base'!I123&gt;0,'Orçamento-base'!I123,"")</f>
        <v/>
      </c>
      <c r="G123" s="114"/>
      <c r="H123" s="106" t="str">
        <f t="shared" si="3"/>
        <v/>
      </c>
      <c r="I123" s="98"/>
      <c r="J123" s="98"/>
      <c r="K123" s="46"/>
    </row>
    <row r="124" spans="1:11" x14ac:dyDescent="0.25">
      <c r="A124" s="111" t="str">
        <f>IF('Orçamento-base'!A124&gt;0,'Orçamento-base'!A124,"")</f>
        <v/>
      </c>
      <c r="B124" s="111">
        <f>'Orçamento-base'!B124</f>
        <v>0</v>
      </c>
      <c r="C124" s="111" t="str">
        <f>IF('Orçamento-base'!C124&gt;0,'Orçamento-base'!C124,"")</f>
        <v/>
      </c>
      <c r="D124" s="106" t="str">
        <f>IF('Orçamento-base'!G124&gt;0,'Orçamento-base'!G124,"")</f>
        <v/>
      </c>
      <c r="E124" s="174" t="str">
        <f>IF('Orçamento-base'!H124&gt;0,'Orçamento-base'!H124,"")</f>
        <v/>
      </c>
      <c r="F124" s="106" t="str">
        <f>IF('Orçamento-base'!I124&gt;0,'Orçamento-base'!I124,"")</f>
        <v/>
      </c>
      <c r="G124" s="114"/>
      <c r="H124" s="106" t="str">
        <f t="shared" si="3"/>
        <v/>
      </c>
      <c r="I124" s="98"/>
      <c r="J124" s="98"/>
      <c r="K124" s="46"/>
    </row>
    <row r="125" spans="1:11" x14ac:dyDescent="0.25">
      <c r="A125" s="111" t="str">
        <f>IF('Orçamento-base'!A125&gt;0,'Orçamento-base'!A125,"")</f>
        <v/>
      </c>
      <c r="B125" s="111">
        <f>'Orçamento-base'!B125</f>
        <v>0</v>
      </c>
      <c r="C125" s="111" t="str">
        <f>IF('Orçamento-base'!C125&gt;0,'Orçamento-base'!C125,"")</f>
        <v/>
      </c>
      <c r="D125" s="106" t="str">
        <f>IF('Orçamento-base'!G125&gt;0,'Orçamento-base'!G125,"")</f>
        <v/>
      </c>
      <c r="E125" s="174" t="str">
        <f>IF('Orçamento-base'!H125&gt;0,'Orçamento-base'!H125,"")</f>
        <v/>
      </c>
      <c r="F125" s="106" t="str">
        <f>IF('Orçamento-base'!I125&gt;0,'Orçamento-base'!I125,"")</f>
        <v/>
      </c>
      <c r="G125" s="114"/>
      <c r="H125" s="106" t="str">
        <f t="shared" si="3"/>
        <v/>
      </c>
      <c r="I125" s="98"/>
      <c r="J125" s="98"/>
      <c r="K125" s="46"/>
    </row>
    <row r="126" spans="1:11" x14ac:dyDescent="0.25">
      <c r="A126" s="111" t="str">
        <f>IF('Orçamento-base'!A126&gt;0,'Orçamento-base'!A126,"")</f>
        <v/>
      </c>
      <c r="B126" s="111">
        <f>'Orçamento-base'!B126</f>
        <v>0</v>
      </c>
      <c r="C126" s="111" t="str">
        <f>IF('Orçamento-base'!C126&gt;0,'Orçamento-base'!C126,"")</f>
        <v/>
      </c>
      <c r="D126" s="106" t="str">
        <f>IF('Orçamento-base'!G126&gt;0,'Orçamento-base'!G126,"")</f>
        <v/>
      </c>
      <c r="E126" s="174" t="str">
        <f>IF('Orçamento-base'!H126&gt;0,'Orçamento-base'!H126,"")</f>
        <v/>
      </c>
      <c r="F126" s="106" t="str">
        <f>IF('Orçamento-base'!I126&gt;0,'Orçamento-base'!I126,"")</f>
        <v/>
      </c>
      <c r="G126" s="114"/>
      <c r="H126" s="106" t="str">
        <f t="shared" si="3"/>
        <v/>
      </c>
      <c r="I126" s="98"/>
      <c r="J126" s="98"/>
      <c r="K126" s="46"/>
    </row>
    <row r="127" spans="1:11" x14ac:dyDescent="0.25">
      <c r="A127" s="111" t="str">
        <f>IF('Orçamento-base'!A127&gt;0,'Orçamento-base'!A127,"")</f>
        <v/>
      </c>
      <c r="B127" s="111">
        <f>'Orçamento-base'!B127</f>
        <v>0</v>
      </c>
      <c r="C127" s="111" t="str">
        <f>IF('Orçamento-base'!C127&gt;0,'Orçamento-base'!C127,"")</f>
        <v/>
      </c>
      <c r="D127" s="106" t="str">
        <f>IF('Orçamento-base'!G127&gt;0,'Orçamento-base'!G127,"")</f>
        <v/>
      </c>
      <c r="E127" s="174" t="str">
        <f>IF('Orçamento-base'!H127&gt;0,'Orçamento-base'!H127,"")</f>
        <v/>
      </c>
      <c r="F127" s="106" t="str">
        <f>IF('Orçamento-base'!I127&gt;0,'Orçamento-base'!I127,"")</f>
        <v/>
      </c>
      <c r="G127" s="114"/>
      <c r="H127" s="106" t="str">
        <f t="shared" si="3"/>
        <v/>
      </c>
      <c r="I127" s="98"/>
      <c r="J127" s="98"/>
      <c r="K127" s="46"/>
    </row>
    <row r="128" spans="1:11" x14ac:dyDescent="0.25">
      <c r="A128" s="111" t="str">
        <f>IF('Orçamento-base'!A128&gt;0,'Orçamento-base'!A128,"")</f>
        <v/>
      </c>
      <c r="B128" s="111">
        <f>'Orçamento-base'!B128</f>
        <v>0</v>
      </c>
      <c r="C128" s="111" t="str">
        <f>IF('Orçamento-base'!C128&gt;0,'Orçamento-base'!C128,"")</f>
        <v/>
      </c>
      <c r="D128" s="106" t="str">
        <f>IF('Orçamento-base'!G128&gt;0,'Orçamento-base'!G128,"")</f>
        <v/>
      </c>
      <c r="E128" s="174" t="str">
        <f>IF('Orçamento-base'!H128&gt;0,'Orçamento-base'!H128,"")</f>
        <v/>
      </c>
      <c r="F128" s="106" t="str">
        <f>IF('Orçamento-base'!I128&gt;0,'Orçamento-base'!I128,"")</f>
        <v/>
      </c>
      <c r="G128" s="114"/>
      <c r="H128" s="106" t="str">
        <f t="shared" si="3"/>
        <v/>
      </c>
      <c r="I128" s="98"/>
      <c r="J128" s="98"/>
      <c r="K128" s="46"/>
    </row>
    <row r="129" spans="1:11" x14ac:dyDescent="0.25">
      <c r="A129" s="111" t="str">
        <f>IF('Orçamento-base'!A129&gt;0,'Orçamento-base'!A129,"")</f>
        <v/>
      </c>
      <c r="B129" s="111">
        <f>'Orçamento-base'!B129</f>
        <v>0</v>
      </c>
      <c r="C129" s="111" t="str">
        <f>IF('Orçamento-base'!C129&gt;0,'Orçamento-base'!C129,"")</f>
        <v/>
      </c>
      <c r="D129" s="106" t="str">
        <f>IF('Orçamento-base'!G129&gt;0,'Orçamento-base'!G129,"")</f>
        <v/>
      </c>
      <c r="E129" s="174" t="str">
        <f>IF('Orçamento-base'!H129&gt;0,'Orçamento-base'!H129,"")</f>
        <v/>
      </c>
      <c r="F129" s="106" t="str">
        <f>IF('Orçamento-base'!I129&gt;0,'Orçamento-base'!I129,"")</f>
        <v/>
      </c>
      <c r="G129" s="114"/>
      <c r="H129" s="106" t="str">
        <f t="shared" si="3"/>
        <v/>
      </c>
      <c r="I129" s="98"/>
      <c r="J129" s="98"/>
      <c r="K129" s="46"/>
    </row>
    <row r="130" spans="1:11" x14ac:dyDescent="0.25">
      <c r="A130" s="111" t="str">
        <f>IF('Orçamento-base'!A130&gt;0,'Orçamento-base'!A130,"")</f>
        <v/>
      </c>
      <c r="B130" s="111">
        <f>'Orçamento-base'!B130</f>
        <v>0</v>
      </c>
      <c r="C130" s="111" t="str">
        <f>IF('Orçamento-base'!C130&gt;0,'Orçamento-base'!C130,"")</f>
        <v/>
      </c>
      <c r="D130" s="106" t="str">
        <f>IF('Orçamento-base'!G130&gt;0,'Orçamento-base'!G130,"")</f>
        <v/>
      </c>
      <c r="E130" s="174" t="str">
        <f>IF('Orçamento-base'!H130&gt;0,'Orçamento-base'!H130,"")</f>
        <v/>
      </c>
      <c r="F130" s="106" t="str">
        <f>IF('Orçamento-base'!I130&gt;0,'Orçamento-base'!I130,"")</f>
        <v/>
      </c>
      <c r="G130" s="114"/>
      <c r="H130" s="106" t="str">
        <f t="shared" si="3"/>
        <v/>
      </c>
      <c r="I130" s="98"/>
      <c r="J130" s="98"/>
      <c r="K130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Não se aplica</v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2026-04-29T14:57:59Z</dcterms:modified>
</cp:coreProperties>
</file>