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dor\Desktop\LICITAÇÃO 2026\licitação de gaze e atadura\"/>
    </mc:Choice>
  </mc:AlternateContent>
  <xr:revisionPtr revIDLastSave="0" documentId="13_ncr:1_{AED06438-55C3-418B-A3AA-2C8F7CCB63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tens do Edital de Licitaçã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  <c r="J13" i="1"/>
  <c r="J5" i="1"/>
  <c r="J4" i="1"/>
  <c r="I12" i="1"/>
  <c r="G8" i="1"/>
  <c r="G9" i="1"/>
  <c r="G7" i="1"/>
  <c r="G6" i="1"/>
  <c r="G12" i="1"/>
  <c r="J12" i="1" s="1"/>
  <c r="G11" i="1"/>
  <c r="J11" i="1" s="1"/>
  <c r="G10" i="1"/>
  <c r="G13" i="1"/>
  <c r="F14" i="1"/>
  <c r="F13" i="1"/>
  <c r="F11" i="1"/>
  <c r="F10" i="1"/>
  <c r="J10" i="1" s="1"/>
  <c r="F9" i="1"/>
  <c r="J9" i="1" s="1"/>
  <c r="F8" i="1"/>
  <c r="J8" i="1" s="1"/>
  <c r="F7" i="1"/>
  <c r="J7" i="1" s="1"/>
  <c r="F6" i="1"/>
  <c r="J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5" authorId="0" shapeId="0" xr:uid="{BBDEC8A6-C2F6-45E6-8BCC-1EFE31A0C511}">
      <text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6"/>
            <color indexed="81"/>
            <rFont val="Segoe UI"/>
            <family val="2"/>
          </rPr>
          <t>DOCTOR HOUSE</t>
        </r>
      </text>
    </comment>
    <comment ref="I12" authorId="0" shapeId="0" xr:uid="{3E8C711A-D4D3-450D-BDEB-AD4DE782D22A}">
      <text>
        <r>
          <rPr>
            <b/>
            <sz val="9"/>
            <color indexed="81"/>
            <rFont val="Segoe UI"/>
            <family val="2"/>
          </rPr>
          <t>Dental Cremer | Henry Schein</t>
        </r>
      </text>
    </comment>
    <comment ref="I14" authorId="0" shapeId="0" xr:uid="{02AD6278-2D26-4EEA-A3A3-F624707F1698}">
      <text>
        <r>
          <rPr>
            <b/>
            <sz val="9"/>
            <color indexed="81"/>
            <rFont val="Segoe UI"/>
            <family val="2"/>
          </rPr>
          <t xml:space="preserve">Dental Cremer | Henry Schein
</t>
        </r>
      </text>
    </comment>
  </commentList>
</comments>
</file>

<file path=xl/sharedStrings.xml><?xml version="1.0" encoding="utf-8"?>
<sst xmlns="http://schemas.openxmlformats.org/spreadsheetml/2006/main" count="33" uniqueCount="24">
  <si>
    <t>Sequência</t>
  </si>
  <si>
    <t>Unid. Med.</t>
  </si>
  <si>
    <t>Código Produto</t>
  </si>
  <si>
    <t>Quantidade</t>
  </si>
  <si>
    <t>Descrição</t>
  </si>
  <si>
    <t>UN</t>
  </si>
  <si>
    <t>GAZE HIDRÓFILA, EM COMPRESSAS, ESTERILIZADAS, 08 DOBRAS, TAMANHO DE 10CMX10CM, 13 FIOS, 100% ALGODÃO, PACOTES CONTENDO 10 COMPRESSAS. CONFORME NORMA DA ABNT NBR 13843. COM DADOS DO FABRICANTE E NÚMERO DE REGISTRO NA ANVISA JUNTO AO PACOTE.</t>
  </si>
  <si>
    <t>CURATIVO DE GAZE ALGODONADO COSTURADA ESTÉRIL, 15 CM X 30 CM. EMBALADO INDIVIDUALMENTE. (APÓSITO)</t>
  </si>
  <si>
    <t>ATADURA CREPE 15CM.</t>
  </si>
  <si>
    <t>ATADURA CREPE 20CM.</t>
  </si>
  <si>
    <t>ATADURA ELÁSTICA 10CM X 2,2M COM 13 FIOS</t>
  </si>
  <si>
    <t>ATADURA ELASTICA 15 CM DE LARGURA X 2,2 M: 13 FIOS</t>
  </si>
  <si>
    <t>ATADURA ELASTICA 20 CM DE LARGURA X 2,2 M: 13 FIOS</t>
  </si>
  <si>
    <t>ATADURA ELÁSTICA 6CM (13 FIOS).</t>
  </si>
  <si>
    <t>PAC</t>
  </si>
  <si>
    <t>COMPRESSAS DE GASE 7,5X7,5 C/ 500 13 FIOS.</t>
  </si>
  <si>
    <t>ATADURA CREPE 6CM., 1,80M</t>
  </si>
  <si>
    <t>ATADURA CREPE 10CM. 1,80M</t>
  </si>
  <si>
    <t>MAGAZINE MÉDICA .COM</t>
  </si>
  <si>
    <t>ALTHIS.COM.BR</t>
  </si>
  <si>
    <t>LICITACON</t>
  </si>
  <si>
    <t>média</t>
  </si>
  <si>
    <t>média de preços para LICITAÇÃO</t>
  </si>
  <si>
    <t>MÉDIA DE PREÇOS DE GAZE PARA LICITAÇÃO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</si>
</sst>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&quot;\ * #,##0.000_-;\-&quot;R$&quot;\ * #,##0.000_-;_-&quot;R$&quot;\ * &quot;-&quot;???_-;_-@_-"/>
  </numFmts>
  <fonts count="8" x14ac:knownFonts="1">
    <font>
      <sz val="11"/>
      <color rgb="FF000000"/>
      <name val="Calibri"/>
      <family val="2"/>
    </font>
    <font>
      <b/>
      <sz val="13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6"/>
      <color indexed="81"/>
      <name val="Segoe UI"/>
      <family val="2"/>
    </font>
    <font>
      <b/>
      <sz val="13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0FFFF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44" fontId="2" fillId="0" borderId="0" applyFont="0" applyFill="0" applyBorder="0" applyAlignment="0" applyProtection="0"/>
  </cellStyleXfs>
  <cellXfs count="18">
    <xf numFmtId="0" fontId="0" fillId="0" borderId="0" xfId="0" applyNumberFormat="1" applyFill="1" applyAlignment="1" applyProtection="1"/>
    <xf numFmtId="4" fontId="0" fillId="0" borderId="0" xfId="0" applyNumberFormat="1" applyFill="1" applyAlignment="1" applyProtection="1">
      <alignment horizontal="right"/>
    </xf>
    <xf numFmtId="0" fontId="1" fillId="2" borderId="1" xfId="0" applyNumberFormat="1" applyFont="1" applyFill="1" applyBorder="1" applyAlignment="1" applyProtection="1">
      <alignment wrapText="1"/>
    </xf>
    <xf numFmtId="4" fontId="1" fillId="2" borderId="1" xfId="0" applyNumberFormat="1" applyFont="1" applyFill="1" applyBorder="1" applyAlignment="1" applyProtection="1">
      <alignment horizontal="right" wrapText="1"/>
    </xf>
    <xf numFmtId="0" fontId="1" fillId="2" borderId="1" xfId="0" applyNumberFormat="1" applyFon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1" fillId="2" borderId="1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ill="1" applyBorder="1" applyAlignment="1" applyProtection="1"/>
    <xf numFmtId="4" fontId="0" fillId="0" borderId="1" xfId="0" applyNumberFormat="1" applyFill="1" applyBorder="1" applyAlignment="1" applyProtection="1">
      <alignment horizontal="right"/>
    </xf>
    <xf numFmtId="0" fontId="0" fillId="0" borderId="1" xfId="0" applyNumberFormat="1" applyFill="1" applyBorder="1" applyAlignment="1" applyProtection="1">
      <alignment wrapText="1"/>
    </xf>
    <xf numFmtId="164" fontId="0" fillId="0" borderId="1" xfId="1" applyNumberFormat="1" applyFont="1" applyFill="1" applyBorder="1" applyAlignment="1" applyProtection="1"/>
    <xf numFmtId="164" fontId="0" fillId="0" borderId="1" xfId="0" applyNumberFormat="1" applyFill="1" applyBorder="1" applyAlignment="1" applyProtection="1"/>
    <xf numFmtId="164" fontId="0" fillId="3" borderId="1" xfId="1" applyNumberFormat="1" applyFont="1" applyFill="1" applyBorder="1" applyAlignment="1" applyProtection="1"/>
    <xf numFmtId="4" fontId="0" fillId="0" borderId="1" xfId="0" applyNumberFormat="1" applyFill="1" applyBorder="1" applyAlignment="1" applyProtection="1"/>
    <xf numFmtId="0" fontId="7" fillId="4" borderId="2" xfId="0" applyNumberFormat="1" applyFont="1" applyFill="1" applyBorder="1" applyAlignment="1" applyProtection="1">
      <alignment horizontal="center"/>
    </xf>
    <xf numFmtId="0" fontId="7" fillId="4" borderId="3" xfId="0" applyNumberFormat="1" applyFont="1" applyFill="1" applyBorder="1" applyAlignment="1" applyProtection="1">
      <alignment horizontal="center"/>
    </xf>
    <xf numFmtId="0" fontId="7" fillId="4" borderId="4" xfId="0" applyNumberFormat="1" applyFont="1" applyFill="1" applyBorder="1" applyAlignment="1" applyProtection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topLeftCell="A3" workbookViewId="0">
      <selection activeCell="E22" sqref="E22"/>
    </sheetView>
  </sheetViews>
  <sheetFormatPr defaultRowHeight="15" x14ac:dyDescent="0.25"/>
  <cols>
    <col min="1" max="1" width="7.42578125" customWidth="1"/>
    <col min="2" max="2" width="8.140625" customWidth="1"/>
    <col min="3" max="3" width="12" style="1" customWidth="1"/>
    <col min="4" max="4" width="13.140625" bestFit="1" customWidth="1"/>
    <col min="5" max="5" width="70.28515625" customWidth="1"/>
    <col min="6" max="6" width="12.5703125" customWidth="1"/>
    <col min="7" max="7" width="14.42578125" customWidth="1"/>
    <col min="9" max="9" width="11.140625" customWidth="1"/>
    <col min="10" max="10" width="10.5703125" bestFit="1" customWidth="1"/>
  </cols>
  <sheetData>
    <row r="1" spans="1:10" x14ac:dyDescent="0.25">
      <c r="E1" t="s">
        <v>22</v>
      </c>
    </row>
    <row r="2" spans="1:10" ht="51.75" x14ac:dyDescent="0.3">
      <c r="A2" s="2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5" t="s">
        <v>18</v>
      </c>
      <c r="G2" s="6" t="s">
        <v>19</v>
      </c>
      <c r="H2" s="7" t="s">
        <v>20</v>
      </c>
      <c r="I2" s="8"/>
      <c r="J2" s="8" t="s">
        <v>21</v>
      </c>
    </row>
    <row r="3" spans="1:10" ht="17.25" x14ac:dyDescent="0.3">
      <c r="A3" s="15" t="s">
        <v>23</v>
      </c>
      <c r="B3" s="16"/>
      <c r="C3" s="16"/>
      <c r="D3" s="16"/>
      <c r="E3" s="16"/>
      <c r="F3" s="16"/>
      <c r="G3" s="16"/>
      <c r="H3" s="16"/>
      <c r="I3" s="16"/>
      <c r="J3" s="17"/>
    </row>
    <row r="4" spans="1:10" ht="60" x14ac:dyDescent="0.25">
      <c r="A4" s="8">
        <v>1</v>
      </c>
      <c r="B4" s="8" t="s">
        <v>5</v>
      </c>
      <c r="C4" s="9">
        <v>23663</v>
      </c>
      <c r="D4" s="14">
        <v>100000</v>
      </c>
      <c r="E4" s="10" t="s">
        <v>6</v>
      </c>
      <c r="F4" s="11">
        <v>3.08</v>
      </c>
      <c r="G4" s="11">
        <v>3.24</v>
      </c>
      <c r="H4" s="8">
        <v>0.99</v>
      </c>
      <c r="I4" s="8"/>
      <c r="J4" s="12">
        <f>AVERAGE(F4,G4,H4)</f>
        <v>2.436666666666667</v>
      </c>
    </row>
    <row r="5" spans="1:10" ht="30" x14ac:dyDescent="0.25">
      <c r="A5" s="8">
        <v>2</v>
      </c>
      <c r="B5" s="8" t="s">
        <v>5</v>
      </c>
      <c r="C5" s="9">
        <v>23665</v>
      </c>
      <c r="D5" s="14">
        <v>30000</v>
      </c>
      <c r="E5" s="10" t="s">
        <v>7</v>
      </c>
      <c r="F5" s="13"/>
      <c r="G5" s="11">
        <v>2</v>
      </c>
      <c r="H5" s="8">
        <v>1.03</v>
      </c>
      <c r="I5" s="8">
        <v>2.9</v>
      </c>
      <c r="J5" s="12">
        <f>AVERAGE(G5,H5,I5)</f>
        <v>1.9766666666666666</v>
      </c>
    </row>
    <row r="6" spans="1:10" x14ac:dyDescent="0.25">
      <c r="A6" s="8">
        <v>3</v>
      </c>
      <c r="B6" s="8" t="s">
        <v>5</v>
      </c>
      <c r="C6" s="9">
        <v>15229</v>
      </c>
      <c r="D6" s="14">
        <v>1500</v>
      </c>
      <c r="E6" s="8" t="s">
        <v>8</v>
      </c>
      <c r="F6" s="11">
        <f>18.91/12</f>
        <v>1.5758333333333334</v>
      </c>
      <c r="G6" s="11">
        <f>23/6</f>
        <v>3.8333333333333335</v>
      </c>
      <c r="H6" s="8">
        <v>1.84</v>
      </c>
      <c r="I6" s="8"/>
      <c r="J6" s="12">
        <f>AVERAGE(F6,G6,H6)</f>
        <v>2.4163888888888887</v>
      </c>
    </row>
    <row r="7" spans="1:10" x14ac:dyDescent="0.25">
      <c r="A7" s="8">
        <v>4</v>
      </c>
      <c r="B7" s="8" t="s">
        <v>5</v>
      </c>
      <c r="C7" s="9">
        <v>15230</v>
      </c>
      <c r="D7" s="14">
        <v>1500</v>
      </c>
      <c r="E7" s="8" t="s">
        <v>9</v>
      </c>
      <c r="F7" s="11">
        <f>25.55/12</f>
        <v>2.1291666666666669</v>
      </c>
      <c r="G7" s="11">
        <f>17.34/12</f>
        <v>1.4450000000000001</v>
      </c>
      <c r="H7" s="8">
        <v>1.84</v>
      </c>
      <c r="I7" s="8"/>
      <c r="J7" s="12">
        <f t="shared" ref="J7:J11" si="0">AVERAGE(F7,G7,H7)</f>
        <v>1.8047222222222221</v>
      </c>
    </row>
    <row r="8" spans="1:10" x14ac:dyDescent="0.25">
      <c r="A8" s="8">
        <v>5</v>
      </c>
      <c r="B8" s="8" t="s">
        <v>5</v>
      </c>
      <c r="C8" s="9">
        <v>15225</v>
      </c>
      <c r="D8" s="14">
        <v>4000</v>
      </c>
      <c r="E8" s="8" t="s">
        <v>16</v>
      </c>
      <c r="F8" s="11">
        <f>9.33/12</f>
        <v>0.77749999999999997</v>
      </c>
      <c r="G8" s="11">
        <f>8.79/6</f>
        <v>1.4649999999999999</v>
      </c>
      <c r="H8" s="8">
        <v>1.84</v>
      </c>
      <c r="I8" s="8"/>
      <c r="J8" s="12">
        <f t="shared" si="0"/>
        <v>1.3608333333333331</v>
      </c>
    </row>
    <row r="9" spans="1:10" x14ac:dyDescent="0.25">
      <c r="A9" s="8">
        <v>6</v>
      </c>
      <c r="B9" s="8" t="s">
        <v>5</v>
      </c>
      <c r="C9" s="9">
        <v>15227</v>
      </c>
      <c r="D9" s="14">
        <v>4000</v>
      </c>
      <c r="E9" s="8" t="s">
        <v>17</v>
      </c>
      <c r="F9" s="11">
        <f>10.75/12</f>
        <v>0.89583333333333337</v>
      </c>
      <c r="G9" s="11">
        <f>12.63/6</f>
        <v>2.105</v>
      </c>
      <c r="H9" s="8">
        <v>1.84</v>
      </c>
      <c r="I9" s="8"/>
      <c r="J9" s="12">
        <f t="shared" si="0"/>
        <v>1.6136111111111111</v>
      </c>
    </row>
    <row r="10" spans="1:10" x14ac:dyDescent="0.25">
      <c r="A10" s="8">
        <v>7</v>
      </c>
      <c r="B10" s="8" t="s">
        <v>5</v>
      </c>
      <c r="C10" s="9">
        <v>15565</v>
      </c>
      <c r="D10" s="14">
        <v>20000</v>
      </c>
      <c r="E10" s="8" t="s">
        <v>10</v>
      </c>
      <c r="F10" s="11">
        <f>29.67/12</f>
        <v>2.4725000000000001</v>
      </c>
      <c r="G10" s="11">
        <f>18.22/12</f>
        <v>1.5183333333333333</v>
      </c>
      <c r="H10" s="8">
        <v>1.44</v>
      </c>
      <c r="I10" s="8"/>
      <c r="J10" s="12">
        <f t="shared" si="0"/>
        <v>1.8102777777777781</v>
      </c>
    </row>
    <row r="11" spans="1:10" x14ac:dyDescent="0.25">
      <c r="A11" s="8">
        <v>8</v>
      </c>
      <c r="B11" s="8" t="s">
        <v>5</v>
      </c>
      <c r="C11" s="9">
        <v>14470</v>
      </c>
      <c r="D11" s="14">
        <v>20000</v>
      </c>
      <c r="E11" s="8" t="s">
        <v>11</v>
      </c>
      <c r="F11" s="11">
        <f>40.68/12</f>
        <v>3.39</v>
      </c>
      <c r="G11" s="11">
        <f>24.45/12</f>
        <v>2.0375000000000001</v>
      </c>
      <c r="H11" s="8">
        <v>1.85</v>
      </c>
      <c r="I11" s="8"/>
      <c r="J11" s="12">
        <f t="shared" si="0"/>
        <v>2.4258333333333333</v>
      </c>
    </row>
    <row r="12" spans="1:10" x14ac:dyDescent="0.25">
      <c r="A12" s="8">
        <v>9</v>
      </c>
      <c r="B12" s="8" t="s">
        <v>5</v>
      </c>
      <c r="C12" s="9">
        <v>14471</v>
      </c>
      <c r="D12" s="14">
        <v>20000</v>
      </c>
      <c r="E12" s="8" t="s">
        <v>12</v>
      </c>
      <c r="F12" s="11"/>
      <c r="G12" s="11">
        <f>32.71/12</f>
        <v>2.7258333333333336</v>
      </c>
      <c r="H12" s="8">
        <v>2.5499999999999998</v>
      </c>
      <c r="I12" s="8">
        <f>26.09/12</f>
        <v>2.1741666666666668</v>
      </c>
      <c r="J12" s="12">
        <f>AVERAGE(G12,H12,I12)</f>
        <v>2.4833333333333329</v>
      </c>
    </row>
    <row r="13" spans="1:10" x14ac:dyDescent="0.25">
      <c r="A13" s="8">
        <v>10</v>
      </c>
      <c r="B13" s="8" t="s">
        <v>5</v>
      </c>
      <c r="C13" s="9">
        <v>15235</v>
      </c>
      <c r="D13" s="14">
        <v>5000</v>
      </c>
      <c r="E13" s="8" t="s">
        <v>13</v>
      </c>
      <c r="F13" s="11">
        <f>24.43/12</f>
        <v>2.0358333333333332</v>
      </c>
      <c r="G13" s="11">
        <f>10.05/12</f>
        <v>0.83750000000000002</v>
      </c>
      <c r="H13" s="8">
        <v>0.84</v>
      </c>
      <c r="I13" s="8"/>
      <c r="J13" s="12">
        <f>AVERAGE(F13,G13,H13)</f>
        <v>1.2377777777777776</v>
      </c>
    </row>
    <row r="14" spans="1:10" x14ac:dyDescent="0.25">
      <c r="A14" s="8">
        <v>11</v>
      </c>
      <c r="B14" s="8" t="s">
        <v>14</v>
      </c>
      <c r="C14" s="9">
        <v>14560</v>
      </c>
      <c r="D14" s="14">
        <v>200</v>
      </c>
      <c r="E14" s="8" t="s">
        <v>15</v>
      </c>
      <c r="F14" s="11">
        <f>51.03</f>
        <v>51.03</v>
      </c>
      <c r="G14" s="11"/>
      <c r="H14" s="8">
        <v>21.9</v>
      </c>
      <c r="I14" s="8">
        <v>34.82</v>
      </c>
      <c r="J14" s="12">
        <f>AVERAGE(F14,H14,I14)</f>
        <v>35.916666666666664</v>
      </c>
    </row>
    <row r="15" spans="1:10" x14ac:dyDescent="0.25">
      <c r="A15" s="8"/>
      <c r="B15" s="8"/>
      <c r="C15" s="9"/>
      <c r="D15" s="14"/>
      <c r="E15" s="8"/>
      <c r="F15" s="8"/>
      <c r="G15" s="11"/>
      <c r="H15" s="8"/>
      <c r="I15" s="8"/>
      <c r="J15" s="8"/>
    </row>
  </sheetData>
  <mergeCells count="1">
    <mergeCell ref="A3:J3"/>
  </mergeCells>
  <pageMargins left="0.75" right="0.75" top="0.75" bottom="0.5" header="0.5" footer="0.75"/>
  <pageSetup scale="7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Itens do Edital de Licitação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2026-06-23T17:26:36Z</cp:lastPrinted>
  <dcterms:created xsi:type="dcterms:W3CDTF">2026-06-16T17:54:12Z</dcterms:created>
  <dcterms:modified xsi:type="dcterms:W3CDTF">2026-06-23T17:42:56Z</dcterms:modified>
</cp:coreProperties>
</file>