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MBT\Desktop\Pavimentação\Rua Luiz Gonzaga Dalbem - trecho\"/>
    </mc:Choice>
  </mc:AlternateContent>
  <xr:revisionPtr revIDLastSave="0" documentId="8_{F03A28D0-F48D-494B-8D99-470FC92B9A24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Plan1" sheetId="1" r:id="rId1"/>
    <sheet name="Planilha2" sheetId="5" r:id="rId2"/>
    <sheet name="Plan2" sheetId="2" r:id="rId3"/>
    <sheet name="Plan3" sheetId="3" r:id="rId4"/>
  </sheets>
  <externalReferences>
    <externalReference r:id="rId5"/>
  </externalReferences>
  <definedNames>
    <definedName name="ACOMPANHAMENTO" hidden="1">IF(VALUE([1]MENU!$O$4)=2,"BM","PLE")</definedName>
    <definedName name="AUTOEVENTO" hidden="1">[1]CÁLCULO!$A$12</definedName>
    <definedName name="BDI.Opcao" hidden="1">[1]DADOS!$F$18</definedName>
    <definedName name="CÁLCULO.TotalAdmLocal" hidden="1">IF(AUTOEVENTO="manual",SUMIF([1]CÁLCULO!$M$15:$M$266,1,[1]ORÇAMENTO!$X$15:$X$266),0)</definedName>
    <definedName name="CRONO.MaxParc" hidden="1">[1]CRONO!$G65536+[1]CRONO!A1</definedName>
    <definedName name="DESONERACAO" hidden="1">IF(OR(Import.Desoneracao="DESONERADO",Import.Desoneracao="SIM"),"SIM","NÃO")</definedName>
    <definedName name="EMPRESAS">OFFSET(#REF!,1,0):OFFSET(#REF!,-1,0)</definedName>
    <definedName name="Import.Desoneracao" hidden="1">OFFSET([1]DADOS!$G$18,0,-1)</definedName>
    <definedName name="Import.Proponente" hidden="1">[1]DADOS!$F$5</definedName>
    <definedName name="INDICES">OFFSET(#REF!,1,0):OFFSET(#REF!,-1,0)</definedName>
    <definedName name="TIPOORCAMENTO" hidden="1">IF(VALUE([1]MENU!$O$3)=2,"Licitado","Proposto")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4" i="1" l="1"/>
  <c r="I23" i="1" s="1"/>
  <c r="I28" i="1"/>
  <c r="G23" i="5"/>
  <c r="G22" i="5"/>
  <c r="G21" i="5"/>
  <c r="G20" i="5"/>
  <c r="G36" i="5" s="1"/>
  <c r="A21" i="2"/>
  <c r="B7" i="3" l="1"/>
  <c r="B10" i="3"/>
  <c r="B9" i="3" l="1"/>
  <c r="A1" i="3" l="1"/>
  <c r="A2" i="2"/>
  <c r="B14" i="1" l="1"/>
  <c r="H25" i="1" s="1"/>
  <c r="I25" i="1" s="1"/>
  <c r="H31" i="1" l="1"/>
  <c r="I31" i="1" s="1"/>
  <c r="H29" i="1"/>
  <c r="I29" i="1" s="1"/>
  <c r="H24" i="1"/>
  <c r="H21" i="1"/>
  <c r="H26" i="1"/>
  <c r="I26" i="1" s="1"/>
  <c r="H34" i="1"/>
  <c r="H20" i="1"/>
  <c r="H32" i="1"/>
  <c r="H30" i="1"/>
  <c r="C8" i="3" l="1"/>
  <c r="I32" i="1"/>
  <c r="I21" i="1"/>
  <c r="I19" i="1" s="1"/>
  <c r="I34" i="1"/>
  <c r="I33" i="1" s="1"/>
  <c r="I30" i="1"/>
  <c r="I20" i="1"/>
  <c r="C9" i="3" l="1"/>
  <c r="F8" i="3"/>
  <c r="F13" i="3" s="1"/>
  <c r="E8" i="3"/>
  <c r="E13" i="3" s="1"/>
  <c r="C10" i="3"/>
  <c r="C7" i="3"/>
  <c r="G36" i="1" l="1"/>
  <c r="F9" i="3"/>
  <c r="C13" i="3"/>
  <c r="I17" i="1"/>
</calcChain>
</file>

<file path=xl/sharedStrings.xml><?xml version="1.0" encoding="utf-8"?>
<sst xmlns="http://schemas.openxmlformats.org/spreadsheetml/2006/main" count="218" uniqueCount="135">
  <si>
    <t>OBRA:</t>
  </si>
  <si>
    <t>ENDEREÇO DA OBRA:</t>
  </si>
  <si>
    <t>CÓDIGO</t>
  </si>
  <si>
    <t>DESCRIÇÃO</t>
  </si>
  <si>
    <t>UNIDADE</t>
  </si>
  <si>
    <t>PREÇO TOTAL</t>
  </si>
  <si>
    <t>PREFEITURA MUNICIPAL DE BARÃO DO TRIUNFO</t>
  </si>
  <si>
    <t>ESTADO DO RIO GRANDE DO SUL</t>
  </si>
  <si>
    <t>CNPJ: 91.900.365/0001-28</t>
  </si>
  <si>
    <t>PLANILHA ORÇAMENTÁRIA</t>
  </si>
  <si>
    <t>ITEM</t>
  </si>
  <si>
    <t>TABELA UTILIZADA</t>
  </si>
  <si>
    <t>FONTE</t>
  </si>
  <si>
    <t>SINAPI</t>
  </si>
  <si>
    <t>TOTAL</t>
  </si>
  <si>
    <t>PREÇO C/BDI</t>
  </si>
  <si>
    <t>PREÇO UNI.</t>
  </si>
  <si>
    <t>QUANT.</t>
  </si>
  <si>
    <t>Responsável Técnico</t>
  </si>
  <si>
    <t>SINAPI/RS</t>
  </si>
  <si>
    <t>Siglas</t>
  </si>
  <si>
    <t>% Adotado</t>
  </si>
  <si>
    <t>Situação</t>
  </si>
  <si>
    <t>1º Quartil</t>
  </si>
  <si>
    <t>Médio</t>
  </si>
  <si>
    <t>3º Quartil</t>
  </si>
  <si>
    <t>-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</si>
  <si>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</si>
  <si>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</si>
  <si>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</si>
  <si>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</si>
  <si>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</si>
  <si>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</si>
  <si>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BDI SEM desoneração (Fórmula Acórdão TCU)</t>
  </si>
  <si>
    <t>BDI PAD</t>
  </si>
  <si>
    <t>AC</t>
  </si>
  <si>
    <t>SG</t>
  </si>
  <si>
    <t>R</t>
  </si>
  <si>
    <t>DF</t>
  </si>
  <si>
    <t>L</t>
  </si>
  <si>
    <t>Risco</t>
  </si>
  <si>
    <t>Despesas Financeiras</t>
  </si>
  <si>
    <t>Os valores de BDI foram calculados com o emprego da fórmula:</t>
  </si>
  <si>
    <t>BDI =</t>
  </si>
  <si>
    <t>(1-CP-ISS-CRPB)</t>
  </si>
  <si>
    <t>Conforme legislação tributária municipal, definir estimativa de percentual da base de cálculo para o ISS:</t>
  </si>
  <si>
    <t>Sobre a base de cálculo, definir a respectiva alíquota do ISS (entre 2% e 5%):</t>
  </si>
  <si>
    <t>BDI:</t>
  </si>
  <si>
    <t>PROPONENTE / TOMADOR</t>
  </si>
  <si>
    <t>Grau de Sigilo</t>
  </si>
  <si>
    <t>Publico</t>
  </si>
  <si>
    <t>Item</t>
  </si>
  <si>
    <t>Descrição</t>
  </si>
  <si>
    <t>Valor (R$)</t>
  </si>
  <si>
    <t>Parcelas:</t>
  </si>
  <si>
    <t>PROPONENTE TOMADOR</t>
  </si>
  <si>
    <t>#PUBLICO</t>
  </si>
  <si>
    <t>SINAPI-I</t>
  </si>
  <si>
    <t>M²</t>
  </si>
  <si>
    <t>M</t>
  </si>
  <si>
    <t>H</t>
  </si>
  <si>
    <t>1.1</t>
  </si>
  <si>
    <t>1.2</t>
  </si>
  <si>
    <t>1.3</t>
  </si>
  <si>
    <t>TOTAL DOS SERVIÇOS</t>
  </si>
  <si>
    <t>Prefeito Municipal</t>
  </si>
  <si>
    <t>Proponente Tomador</t>
  </si>
  <si>
    <t>Ass:</t>
  </si>
  <si>
    <t>%PERCENTUAL FRENTE DE SERVIÇO</t>
  </si>
  <si>
    <t>SERVENTE COM ENCARGOS COMPLEMENTARES</t>
  </si>
  <si>
    <t>SERVIÇOS PRELIMINARES</t>
  </si>
  <si>
    <t>Instalação do canteiro de obra</t>
  </si>
  <si>
    <t>Serviços Preliminares</t>
  </si>
  <si>
    <t>1.1.1</t>
  </si>
  <si>
    <t>1.1.1.1</t>
  </si>
  <si>
    <t>Mês</t>
  </si>
  <si>
    <t>1.1.1.2</t>
  </si>
  <si>
    <t>1.2.1</t>
  </si>
  <si>
    <t>EXECUÇÃO DE PAVIMENTO EM PISO INTERTRAVADO, COM BLOCO 16 FACES DE 22 X 11 CM, ESPESSURA 8 CM. AF_10/2022</t>
  </si>
  <si>
    <t>1.3.1</t>
  </si>
  <si>
    <t>Limpeza final da obra</t>
  </si>
  <si>
    <r>
      <rPr>
        <b/>
        <sz val="11"/>
        <color theme="1"/>
        <rFont val="Calibri"/>
        <family val="2"/>
        <scheme val="minor"/>
      </rPr>
      <t>TIPO DE OBRA:</t>
    </r>
    <r>
      <rPr>
        <sz val="11"/>
        <color theme="1"/>
        <rFont val="Calibri"/>
        <family val="2"/>
        <scheme val="minor"/>
      </rPr>
      <t xml:space="preserve"> Construção de Praças Urbanas, Rodovias, Ferrovias e recapeamento e pavimentação de vias urbanas</t>
    </r>
  </si>
  <si>
    <t>Declaro para os devidos fins que o regime de Contribuição Previdenciária sobre a Receita Bruta adotado para elaboração do orçamento foi SEM Desoneração, e que esta é a alternativa mais adequada para a Administração Pública.</t>
  </si>
  <si>
    <t>Administração Central</t>
  </si>
  <si>
    <t>Seguro e Garantia</t>
  </si>
  <si>
    <t>Lucro</t>
  </si>
  <si>
    <r>
      <rPr>
        <u/>
        <sz val="11"/>
        <color theme="1"/>
        <rFont val="Calibri"/>
        <family val="2"/>
        <scheme val="minor"/>
      </rPr>
      <t>(1+AC + S + R + G)*(1 + DF)*(1+L)</t>
    </r>
    <r>
      <rPr>
        <sz val="11"/>
        <color theme="1"/>
        <rFont val="Calibri"/>
        <family val="2"/>
        <scheme val="minor"/>
      </rPr>
      <t xml:space="preserve">  </t>
    </r>
  </si>
  <si>
    <t>PAVIMENTAÇÃO PARCIAL DE VIA URBANA E EXECUÇÃO DE REDE DE COLETA  PLUVIAL</t>
  </si>
  <si>
    <t>PAVIMENTAÇÃO PARCIAL VIAS URBANAS E EXECUÇÃO DE REDE DE COLETA PLUVIAL</t>
  </si>
  <si>
    <t>LOCACAO DE CONTAINER 2,30 X 6,00 M, ALT. 2,50 M, COM 1 SANITARIO, PARA ESCRITORIO, COMPLETO, SEM DIVISORIAS INTERNAS (NAO INCLUI MOBILIZACAO/DESMOBILIZACAO)</t>
  </si>
  <si>
    <t>Serviços de Drenagem</t>
  </si>
  <si>
    <t>Execução de Rede Coletora Pluvial</t>
  </si>
  <si>
    <t>1.2.1.1</t>
  </si>
  <si>
    <t>1.2.1.2</t>
  </si>
  <si>
    <t>TUBO DE CONCRETO (SIMPLES) PARA REDES COLETORAS DE ÁGUAS PLUVIAIS, DIÂMETRO DE 400 MM, JUNTA RÍGIDA, INSTALADO EM LOCAL COM BAIXO NÍVEL DE INTERFERÊNCIAS - FORNECIMENTO E ASSENTAMENTO. AF_12/2015</t>
  </si>
  <si>
    <t>UN.</t>
  </si>
  <si>
    <t>Pavimentação</t>
  </si>
  <si>
    <t>Execução de Pavimentação em blocos intertravados</t>
  </si>
  <si>
    <t>1.3.1.1</t>
  </si>
  <si>
    <t xml:space="preserve">LOCAÇÃO DE REDE DE ÁGUA OU ESGOTO. AF_10/2018 </t>
  </si>
  <si>
    <t>1.2.1.3</t>
  </si>
  <si>
    <t>1.3.1.2</t>
  </si>
  <si>
    <t>1.3.1.3</t>
  </si>
  <si>
    <t>1.3.1.4</t>
  </si>
  <si>
    <t>AUXILIAR DE TOPÓGRAFO COM ENCARGOS COMPLEMENTARES</t>
  </si>
  <si>
    <t>COEFICIENTE</t>
  </si>
  <si>
    <t>CUSTO UNITARIO</t>
  </si>
  <si>
    <t>COMPOSIÇÃO</t>
  </si>
  <si>
    <t>CPU-01</t>
  </si>
  <si>
    <t>LOCAÇÃO DE PAVIMENTAÇÃO</t>
  </si>
  <si>
    <t>CUSTO TOTAL</t>
  </si>
  <si>
    <t>TOPOGRAFO COM ENCARGOS COMPLEMENTARES</t>
  </si>
  <si>
    <t>KG</t>
  </si>
  <si>
    <t xml:space="preserve">ACO CA-50, 6,3 MM, VERGALHAO </t>
  </si>
  <si>
    <t>IGOR BORGES ROCHA</t>
  </si>
  <si>
    <t>Eng.Civil CREA/RS-229943</t>
  </si>
  <si>
    <t>CPF: 02078547000</t>
  </si>
  <si>
    <t>PLANILHA DE COMPOSIÇÃO</t>
  </si>
  <si>
    <t>CPU - 01</t>
  </si>
  <si>
    <t>CPF: 020.785.470-00</t>
  </si>
  <si>
    <t>PREFEITO: ODONE KLOPPEMBURG</t>
  </si>
  <si>
    <t>RUA LUIZ GONZAGA DALBEM</t>
  </si>
  <si>
    <t>DATA 08/05/25</t>
  </si>
  <si>
    <t>FORNECIMENTO E INSTALAÇÃO DE PLACA DE OBRA COM CHAPA GALVANIZADA E ESTRUTURA DE MADEIRA. AF_03/2022_PS</t>
  </si>
  <si>
    <t>CAIXA PARA BOCA DE LOBO SIMPLES RETANGULAR, EM ALVENARIA COM TIJOLOS CERÂMICOS MACIÇOS, DIMENSÕES INTERNAS: 0,6X1X1,2 M. AF_12/2020</t>
  </si>
  <si>
    <t>LOCAÇÃO DE PAVIMENTAÇÃO. AF_03/2024</t>
  </si>
  <si>
    <t>PRÓPRIA</t>
  </si>
  <si>
    <t>LOCACAO DE TEODOLITO ELETRONICO, PRECISAO ANGULAR DE 5 A 7 SEGUNDOS, INCLUINDO TRIPE</t>
  </si>
  <si>
    <t>REGULARIZAÇÃO E COMPACTAÇÃO DE SUBLEITO DE SOLO PREDOMINANTEMENTE ARGILOSO, PARA OBRAS DE CONSTRUÇÃO DE PAVIMENTOS. AF_09/2024</t>
  </si>
  <si>
    <t>ASSENTAMENTO DE GUIA (MEIO-FIO) EM TRECHO RETO, CONFECCIONADA EM CONCRETO PRÉ-FABRICADO, DIMENSÕES 100X15X13X30 CM (COMPRIMENTO X BASE INFERIOR X BASE SUPERIOR X ALTURA). AF_01/2024</t>
  </si>
  <si>
    <t>ODONE KLOPPEMBURG</t>
  </si>
  <si>
    <t>CPF: 383.459.600-06</t>
  </si>
  <si>
    <t>MÊS DE REFERÊNCIA - MARÇO 2025 NÃO DESONERADO</t>
  </si>
  <si>
    <t>DATA 08/05/2025</t>
  </si>
  <si>
    <t>MÊS DE REFERÊNCIA -  MARÇO 2025 NÃO DESONERADO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</si>
</sst>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.00_-;\-* #,##0.00_-;_-* \-??_-;_-@_-"/>
    <numFmt numFmtId="165" formatCode="_(\ #,##0.00_);_(&quot; (&quot;#,##0.00\);_(&quot; -&quot;??_);_(@_)"/>
    <numFmt numFmtId="166" formatCode="mm/yy"/>
    <numFmt numFmtId="167" formatCode="0\."/>
    <numFmt numFmtId="168" formatCode="&quot;R$&quot;\ #.##"/>
    <numFmt numFmtId="169" formatCode="&quot;R$&quot;\ #,##0.00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5" tint="-0.249977111117893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sz val="11"/>
      <color indexed="8"/>
      <name val="Calibri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0"/>
      <color indexed="10"/>
      <name val="Arial"/>
      <family val="2"/>
    </font>
    <font>
      <sz val="10"/>
      <color indexed="44"/>
      <name val="Arial"/>
      <family val="2"/>
    </font>
    <font>
      <sz val="10"/>
      <color indexed="22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indexed="8"/>
      <name val="Arial"/>
      <family val="2"/>
    </font>
    <font>
      <sz val="8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-0.249977111117893"/>
        <bgColor indexed="26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1D1D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10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6" fillId="0" borderId="0"/>
    <xf numFmtId="0" fontId="10" fillId="0" borderId="0"/>
    <xf numFmtId="0" fontId="12" fillId="0" borderId="0"/>
    <xf numFmtId="164" fontId="6" fillId="0" borderId="0" applyFill="0" applyBorder="0" applyAlignment="0" applyProtection="0"/>
    <xf numFmtId="9" fontId="6" fillId="0" borderId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284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2" fillId="0" borderId="5" xfId="0" applyFont="1" applyBorder="1"/>
    <xf numFmtId="0" fontId="2" fillId="0" borderId="6" xfId="0" applyFont="1" applyBorder="1"/>
    <xf numFmtId="0" fontId="2" fillId="0" borderId="8" xfId="0" applyFont="1" applyBorder="1"/>
    <xf numFmtId="0" fontId="2" fillId="0" borderId="11" xfId="0" applyFont="1" applyBorder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13" xfId="0" applyFont="1" applyBorder="1" applyAlignment="1">
      <alignment horizontal="left"/>
    </xf>
    <xf numFmtId="0" fontId="2" fillId="0" borderId="15" xfId="0" applyFont="1" applyBorder="1"/>
    <xf numFmtId="0" fontId="2" fillId="0" borderId="16" xfId="0" applyFont="1" applyBorder="1"/>
    <xf numFmtId="0" fontId="4" fillId="0" borderId="18" xfId="0" applyFont="1" applyBorder="1" applyAlignment="1">
      <alignment horizontal="left"/>
    </xf>
    <xf numFmtId="0" fontId="4" fillId="0" borderId="18" xfId="0" applyFont="1" applyBorder="1" applyAlignment="1">
      <alignment wrapText="1"/>
    </xf>
    <xf numFmtId="0" fontId="4" fillId="2" borderId="18" xfId="0" applyFont="1" applyFill="1" applyBorder="1" applyAlignment="1">
      <alignment horizontal="left"/>
    </xf>
    <xf numFmtId="9" fontId="4" fillId="0" borderId="8" xfId="0" applyNumberFormat="1" applyFont="1" applyBorder="1"/>
    <xf numFmtId="0" fontId="4" fillId="0" borderId="8" xfId="0" applyFont="1" applyBorder="1"/>
    <xf numFmtId="44" fontId="3" fillId="0" borderId="18" xfId="1" applyFont="1" applyBorder="1"/>
    <xf numFmtId="0" fontId="4" fillId="3" borderId="18" xfId="0" applyFont="1" applyFill="1" applyBorder="1" applyAlignment="1">
      <alignment horizontal="left"/>
    </xf>
    <xf numFmtId="0" fontId="4" fillId="3" borderId="18" xfId="0" applyFont="1" applyFill="1" applyBorder="1"/>
    <xf numFmtId="44" fontId="3" fillId="2" borderId="18" xfId="1" applyFont="1" applyFill="1" applyBorder="1"/>
    <xf numFmtId="0" fontId="4" fillId="0" borderId="18" xfId="0" applyFont="1" applyBorder="1" applyAlignment="1">
      <alignment horizontal="left" wrapText="1"/>
    </xf>
    <xf numFmtId="0" fontId="3" fillId="0" borderId="12" xfId="0" applyFont="1" applyBorder="1"/>
    <xf numFmtId="0" fontId="9" fillId="0" borderId="23" xfId="3" applyFont="1" applyBorder="1" applyAlignment="1">
      <alignment horizontal="center" vertical="center"/>
    </xf>
    <xf numFmtId="10" fontId="9" fillId="0" borderId="23" xfId="3" applyNumberFormat="1" applyFont="1" applyBorder="1" applyAlignment="1">
      <alignment horizontal="center" vertical="center"/>
    </xf>
    <xf numFmtId="10" fontId="9" fillId="0" borderId="23" xfId="3" applyNumberFormat="1" applyFont="1" applyBorder="1" applyAlignment="1">
      <alignment horizontal="center" vertical="center" wrapText="1"/>
    </xf>
    <xf numFmtId="0" fontId="9" fillId="0" borderId="23" xfId="3" applyFont="1" applyBorder="1" applyAlignment="1">
      <alignment horizontal="center" vertical="center" wrapText="1"/>
    </xf>
    <xf numFmtId="10" fontId="4" fillId="0" borderId="3" xfId="0" applyNumberFormat="1" applyFont="1" applyBorder="1" applyAlignment="1">
      <alignment horizontal="left"/>
    </xf>
    <xf numFmtId="0" fontId="0" fillId="0" borderId="14" xfId="0" applyBorder="1"/>
    <xf numFmtId="0" fontId="0" fillId="0" borderId="15" xfId="0" applyBorder="1"/>
    <xf numFmtId="0" fontId="0" fillId="0" borderId="20" xfId="0" applyBorder="1"/>
    <xf numFmtId="0" fontId="0" fillId="0" borderId="21" xfId="0" applyBorder="1"/>
    <xf numFmtId="0" fontId="0" fillId="0" borderId="25" xfId="0" applyBorder="1"/>
    <xf numFmtId="0" fontId="0" fillId="0" borderId="17" xfId="0" applyBorder="1"/>
    <xf numFmtId="0" fontId="14" fillId="0" borderId="0" xfId="5" applyFont="1"/>
    <xf numFmtId="164" fontId="18" fillId="0" borderId="0" xfId="6" applyFont="1" applyFill="1" applyBorder="1" applyAlignment="1" applyProtection="1">
      <alignment horizontal="center"/>
    </xf>
    <xf numFmtId="167" fontId="14" fillId="0" borderId="0" xfId="5" applyNumberFormat="1" applyFont="1" applyAlignment="1">
      <alignment horizontal="left"/>
    </xf>
    <xf numFmtId="10" fontId="14" fillId="0" borderId="0" xfId="5" applyNumberFormat="1" applyFont="1" applyAlignment="1">
      <alignment horizontal="left"/>
    </xf>
    <xf numFmtId="0" fontId="14" fillId="0" borderId="0" xfId="5" applyFont="1" applyAlignment="1">
      <alignment horizontal="center"/>
    </xf>
    <xf numFmtId="165" fontId="0" fillId="0" borderId="0" xfId="2" applyNumberFormat="1" applyFont="1" applyFill="1" applyBorder="1" applyAlignment="1" applyProtection="1">
      <alignment horizontal="center" vertical="center"/>
    </xf>
    <xf numFmtId="10" fontId="15" fillId="0" borderId="0" xfId="7" applyNumberFormat="1" applyFont="1" applyFill="1" applyBorder="1" applyAlignment="1" applyProtection="1">
      <alignment horizontal="center"/>
    </xf>
    <xf numFmtId="0" fontId="16" fillId="0" borderId="0" xfId="5" applyFont="1"/>
    <xf numFmtId="10" fontId="17" fillId="0" borderId="0" xfId="7" applyNumberFormat="1" applyFont="1" applyFill="1" applyBorder="1" applyAlignment="1" applyProtection="1">
      <alignment horizontal="center"/>
      <protection locked="0"/>
    </xf>
    <xf numFmtId="164" fontId="0" fillId="0" borderId="0" xfId="6" applyFont="1" applyFill="1" applyBorder="1" applyAlignment="1" applyProtection="1">
      <alignment horizontal="center"/>
    </xf>
    <xf numFmtId="164" fontId="0" fillId="0" borderId="0" xfId="6" applyFont="1" applyFill="1" applyBorder="1" applyAlignment="1" applyProtection="1"/>
    <xf numFmtId="2" fontId="4" fillId="0" borderId="18" xfId="0" applyNumberFormat="1" applyFont="1" applyBorder="1" applyAlignment="1">
      <alignment horizontal="left"/>
    </xf>
    <xf numFmtId="44" fontId="2" fillId="0" borderId="9" xfId="0" applyNumberFormat="1" applyFont="1" applyBorder="1"/>
    <xf numFmtId="44" fontId="6" fillId="0" borderId="0" xfId="1" applyFont="1" applyFill="1" applyBorder="1" applyAlignment="1" applyProtection="1">
      <alignment horizontal="center"/>
      <protection locked="0"/>
    </xf>
    <xf numFmtId="2" fontId="3" fillId="0" borderId="0" xfId="0" applyNumberFormat="1" applyFont="1" applyAlignment="1">
      <alignment horizontal="center"/>
    </xf>
    <xf numFmtId="9" fontId="6" fillId="4" borderId="0" xfId="9" applyFont="1" applyFill="1" applyBorder="1" applyAlignment="1" applyProtection="1">
      <alignment horizontal="right"/>
    </xf>
    <xf numFmtId="165" fontId="0" fillId="4" borderId="0" xfId="2" applyNumberFormat="1" applyFont="1" applyFill="1" applyBorder="1" applyAlignment="1" applyProtection="1">
      <alignment horizontal="center" vertical="center"/>
    </xf>
    <xf numFmtId="44" fontId="15" fillId="4" borderId="0" xfId="1" applyFont="1" applyFill="1" applyBorder="1" applyAlignment="1" applyProtection="1">
      <alignment horizontal="center"/>
    </xf>
    <xf numFmtId="44" fontId="6" fillId="4" borderId="0" xfId="1" applyFont="1" applyFill="1" applyBorder="1" applyAlignment="1" applyProtection="1">
      <alignment horizontal="center"/>
    </xf>
    <xf numFmtId="0" fontId="13" fillId="0" borderId="0" xfId="5" applyFont="1" applyAlignment="1">
      <alignment horizontal="center"/>
    </xf>
    <xf numFmtId="166" fontId="13" fillId="0" borderId="0" xfId="5" applyNumberFormat="1" applyFont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2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/>
    </xf>
    <xf numFmtId="0" fontId="4" fillId="0" borderId="14" xfId="0" applyFont="1" applyBorder="1" applyAlignment="1">
      <alignment horizontal="left"/>
    </xf>
    <xf numFmtId="10" fontId="4" fillId="0" borderId="7" xfId="0" applyNumberFormat="1" applyFont="1" applyBorder="1" applyAlignment="1">
      <alignment horizontal="left"/>
    </xf>
    <xf numFmtId="0" fontId="2" fillId="0" borderId="34" xfId="0" applyFont="1" applyBorder="1"/>
    <xf numFmtId="0" fontId="2" fillId="0" borderId="35" xfId="0" applyFont="1" applyBorder="1"/>
    <xf numFmtId="0" fontId="2" fillId="0" borderId="37" xfId="0" applyFont="1" applyBorder="1"/>
    <xf numFmtId="0" fontId="2" fillId="0" borderId="39" xfId="0" applyFont="1" applyBorder="1"/>
    <xf numFmtId="0" fontId="2" fillId="0" borderId="40" xfId="0" applyFont="1" applyBorder="1"/>
    <xf numFmtId="0" fontId="3" fillId="0" borderId="40" xfId="0" applyFont="1" applyBorder="1"/>
    <xf numFmtId="2" fontId="0" fillId="8" borderId="18" xfId="2" applyNumberFormat="1" applyFont="1" applyFill="1" applyBorder="1" applyAlignment="1" applyProtection="1"/>
    <xf numFmtId="2" fontId="0" fillId="8" borderId="18" xfId="6" applyNumberFormat="1" applyFont="1" applyFill="1" applyBorder="1" applyAlignment="1" applyProtection="1"/>
    <xf numFmtId="10" fontId="20" fillId="2" borderId="18" xfId="5" applyNumberFormat="1" applyFont="1" applyFill="1" applyBorder="1" applyAlignment="1">
      <alignment horizontal="left"/>
    </xf>
    <xf numFmtId="2" fontId="3" fillId="0" borderId="0" xfId="0" applyNumberFormat="1" applyFont="1"/>
    <xf numFmtId="0" fontId="14" fillId="6" borderId="26" xfId="5" applyFont="1" applyFill="1" applyBorder="1" applyAlignment="1">
      <alignment horizontal="right"/>
    </xf>
    <xf numFmtId="0" fontId="14" fillId="2" borderId="18" xfId="5" applyFont="1" applyFill="1" applyBorder="1"/>
    <xf numFmtId="0" fontId="14" fillId="6" borderId="4" xfId="5" applyFont="1" applyFill="1" applyBorder="1"/>
    <xf numFmtId="9" fontId="6" fillId="7" borderId="18" xfId="9" applyFont="1" applyFill="1" applyBorder="1" applyAlignment="1" applyProtection="1">
      <alignment horizontal="center"/>
    </xf>
    <xf numFmtId="168" fontId="0" fillId="0" borderId="0" xfId="1" applyNumberFormat="1" applyFont="1"/>
    <xf numFmtId="168" fontId="1" fillId="0" borderId="0" xfId="1" applyNumberFormat="1" applyFill="1" applyBorder="1" applyAlignment="1" applyProtection="1">
      <alignment horizontal="right" shrinkToFit="1"/>
    </xf>
    <xf numFmtId="168" fontId="0" fillId="0" borderId="0" xfId="1" applyNumberFormat="1" applyFont="1" applyFill="1" applyBorder="1" applyAlignment="1" applyProtection="1">
      <alignment horizontal="right" shrinkToFit="1"/>
    </xf>
    <xf numFmtId="168" fontId="3" fillId="0" borderId="0" xfId="1" applyNumberFormat="1" applyFont="1" applyBorder="1" applyAlignment="1">
      <alignment vertical="center"/>
    </xf>
    <xf numFmtId="168" fontId="3" fillId="0" borderId="0" xfId="1" applyNumberFormat="1" applyFont="1" applyBorder="1" applyAlignment="1">
      <alignment horizontal="center" vertical="center"/>
    </xf>
    <xf numFmtId="168" fontId="2" fillId="0" borderId="0" xfId="1" applyNumberFormat="1" applyFont="1" applyBorder="1" applyAlignment="1">
      <alignment vertical="center"/>
    </xf>
    <xf numFmtId="168" fontId="2" fillId="0" borderId="0" xfId="1" applyNumberFormat="1" applyFont="1" applyBorder="1" applyAlignment="1"/>
    <xf numFmtId="168" fontId="18" fillId="0" borderId="0" xfId="1" applyNumberFormat="1" applyFont="1" applyFill="1" applyBorder="1" applyAlignment="1" applyProtection="1">
      <alignment horizontal="center"/>
    </xf>
    <xf numFmtId="9" fontId="0" fillId="8" borderId="18" xfId="9" applyFont="1" applyFill="1" applyBorder="1" applyAlignment="1" applyProtection="1"/>
    <xf numFmtId="168" fontId="0" fillId="0" borderId="0" xfId="1" applyNumberFormat="1" applyFont="1" applyBorder="1"/>
    <xf numFmtId="2" fontId="0" fillId="8" borderId="28" xfId="2" applyNumberFormat="1" applyFont="1" applyFill="1" applyBorder="1" applyAlignment="1" applyProtection="1"/>
    <xf numFmtId="10" fontId="20" fillId="4" borderId="5" xfId="5" applyNumberFormat="1" applyFont="1" applyFill="1" applyBorder="1" applyAlignment="1">
      <alignment horizontal="left"/>
    </xf>
    <xf numFmtId="10" fontId="6" fillId="4" borderId="0" xfId="7" applyNumberFormat="1" applyFill="1" applyBorder="1" applyAlignment="1" applyProtection="1">
      <alignment horizontal="center"/>
    </xf>
    <xf numFmtId="0" fontId="14" fillId="4" borderId="4" xfId="5" applyFont="1" applyFill="1" applyBorder="1"/>
    <xf numFmtId="44" fontId="5" fillId="0" borderId="0" xfId="0" applyNumberFormat="1" applyFont="1"/>
    <xf numFmtId="0" fontId="3" fillId="9" borderId="46" xfId="0" applyFont="1" applyFill="1" applyBorder="1"/>
    <xf numFmtId="0" fontId="2" fillId="0" borderId="36" xfId="0" applyFont="1" applyBorder="1"/>
    <xf numFmtId="0" fontId="2" fillId="0" borderId="38" xfId="0" applyFont="1" applyBorder="1"/>
    <xf numFmtId="0" fontId="2" fillId="0" borderId="41" xfId="0" applyFont="1" applyBorder="1"/>
    <xf numFmtId="0" fontId="2" fillId="0" borderId="34" xfId="0" applyFont="1" applyBorder="1" applyAlignment="1">
      <alignment horizontal="left"/>
    </xf>
    <xf numFmtId="0" fontId="2" fillId="0" borderId="37" xfId="0" applyFont="1" applyBorder="1" applyAlignment="1">
      <alignment horizontal="left"/>
    </xf>
    <xf numFmtId="0" fontId="2" fillId="0" borderId="39" xfId="0" applyFont="1" applyBorder="1" applyAlignment="1">
      <alignment horizontal="left"/>
    </xf>
    <xf numFmtId="0" fontId="4" fillId="2" borderId="4" xfId="0" applyFont="1" applyFill="1" applyBorder="1" applyAlignment="1">
      <alignment horizontal="left"/>
    </xf>
    <xf numFmtId="0" fontId="4" fillId="2" borderId="5" xfId="0" applyFont="1" applyFill="1" applyBorder="1" applyAlignment="1">
      <alignment horizontal="left"/>
    </xf>
    <xf numFmtId="44" fontId="3" fillId="0" borderId="18" xfId="1" applyFont="1" applyBorder="1" applyAlignment="1"/>
    <xf numFmtId="10" fontId="6" fillId="5" borderId="18" xfId="7" applyNumberFormat="1" applyFill="1" applyBorder="1" applyAlignment="1" applyProtection="1">
      <alignment horizontal="center"/>
    </xf>
    <xf numFmtId="44" fontId="6" fillId="5" borderId="18" xfId="1" applyFont="1" applyFill="1" applyBorder="1" applyAlignment="1" applyProtection="1">
      <alignment horizontal="center"/>
    </xf>
    <xf numFmtId="164" fontId="18" fillId="4" borderId="0" xfId="6" applyFont="1" applyFill="1" applyBorder="1" applyAlignment="1" applyProtection="1">
      <alignment horizontal="center"/>
    </xf>
    <xf numFmtId="0" fontId="0" fillId="4" borderId="0" xfId="0" applyFill="1"/>
    <xf numFmtId="44" fontId="6" fillId="5" borderId="28" xfId="1" applyFont="1" applyFill="1" applyBorder="1" applyAlignment="1" applyProtection="1">
      <alignment horizontal="center"/>
    </xf>
    <xf numFmtId="44" fontId="6" fillId="7" borderId="18" xfId="1" applyFont="1" applyFill="1" applyBorder="1" applyAlignment="1" applyProtection="1">
      <alignment horizontal="center"/>
    </xf>
    <xf numFmtId="44" fontId="6" fillId="4" borderId="0" xfId="9" applyNumberFormat="1" applyFont="1" applyFill="1" applyBorder="1" applyAlignment="1" applyProtection="1">
      <alignment horizontal="center"/>
    </xf>
    <xf numFmtId="44" fontId="2" fillId="0" borderId="0" xfId="0" applyNumberFormat="1" applyFont="1"/>
    <xf numFmtId="0" fontId="0" fillId="0" borderId="0" xfId="0" applyAlignment="1">
      <alignment horizontal="center"/>
    </xf>
    <xf numFmtId="0" fontId="0" fillId="0" borderId="0" xfId="3" applyFont="1"/>
    <xf numFmtId="0" fontId="0" fillId="0" borderId="0" xfId="0" applyAlignment="1">
      <alignment horizontal="center" vertical="center"/>
    </xf>
    <xf numFmtId="169" fontId="2" fillId="0" borderId="0" xfId="0" applyNumberFormat="1" applyFont="1"/>
    <xf numFmtId="169" fontId="2" fillId="0" borderId="35" xfId="0" applyNumberFormat="1" applyFont="1" applyBorder="1"/>
    <xf numFmtId="169" fontId="2" fillId="0" borderId="40" xfId="0" applyNumberFormat="1" applyFont="1" applyBorder="1"/>
    <xf numFmtId="169" fontId="3" fillId="0" borderId="0" xfId="0" applyNumberFormat="1" applyFont="1" applyAlignment="1">
      <alignment horizontal="center"/>
    </xf>
    <xf numFmtId="169" fontId="2" fillId="0" borderId="11" xfId="0" applyNumberFormat="1" applyFont="1" applyBorder="1"/>
    <xf numFmtId="169" fontId="2" fillId="0" borderId="5" xfId="0" applyNumberFormat="1" applyFont="1" applyBorder="1"/>
    <xf numFmtId="169" fontId="2" fillId="0" borderId="15" xfId="0" applyNumberFormat="1" applyFont="1" applyBorder="1"/>
    <xf numFmtId="169" fontId="2" fillId="0" borderId="8" xfId="0" applyNumberFormat="1" applyFont="1" applyBorder="1"/>
    <xf numFmtId="169" fontId="4" fillId="3" borderId="18" xfId="0" applyNumberFormat="1" applyFont="1" applyFill="1" applyBorder="1"/>
    <xf numFmtId="169" fontId="4" fillId="2" borderId="5" xfId="0" applyNumberFormat="1" applyFont="1" applyFill="1" applyBorder="1" applyAlignment="1">
      <alignment horizontal="left"/>
    </xf>
    <xf numFmtId="169" fontId="4" fillId="0" borderId="18" xfId="0" applyNumberFormat="1" applyFont="1" applyBorder="1" applyAlignment="1">
      <alignment horizontal="left"/>
    </xf>
    <xf numFmtId="44" fontId="2" fillId="0" borderId="0" xfId="1" applyFont="1"/>
    <xf numFmtId="44" fontId="2" fillId="0" borderId="36" xfId="1" applyFont="1" applyBorder="1"/>
    <xf numFmtId="44" fontId="2" fillId="0" borderId="38" xfId="1" applyFont="1" applyBorder="1"/>
    <xf numFmtId="44" fontId="2" fillId="0" borderId="41" xfId="1" applyFont="1" applyBorder="1"/>
    <xf numFmtId="44" fontId="3" fillId="0" borderId="0" xfId="1" applyFont="1" applyAlignment="1">
      <alignment horizontal="center"/>
    </xf>
    <xf numFmtId="44" fontId="2" fillId="0" borderId="11" xfId="1" applyFont="1" applyBorder="1"/>
    <xf numFmtId="44" fontId="2" fillId="0" borderId="5" xfId="1" applyFont="1" applyBorder="1"/>
    <xf numFmtId="44" fontId="2" fillId="0" borderId="15" xfId="1" applyFont="1" applyBorder="1"/>
    <xf numFmtId="44" fontId="2" fillId="0" borderId="8" xfId="1" applyFont="1" applyBorder="1"/>
    <xf numFmtId="44" fontId="4" fillId="3" borderId="18" xfId="1" applyFont="1" applyFill="1" applyBorder="1"/>
    <xf numFmtId="44" fontId="4" fillId="2" borderId="26" xfId="1" applyFont="1" applyFill="1" applyBorder="1" applyAlignment="1">
      <alignment horizontal="left"/>
    </xf>
    <xf numFmtId="44" fontId="4" fillId="0" borderId="18" xfId="1" applyFont="1" applyBorder="1" applyAlignment="1">
      <alignment horizontal="left"/>
    </xf>
    <xf numFmtId="44" fontId="5" fillId="0" borderId="0" xfId="1" applyFont="1"/>
    <xf numFmtId="44" fontId="3" fillId="0" borderId="0" xfId="1" applyFont="1"/>
    <xf numFmtId="44" fontId="2" fillId="0" borderId="35" xfId="1" applyFont="1" applyBorder="1"/>
    <xf numFmtId="44" fontId="2" fillId="0" borderId="0" xfId="1" applyFont="1" applyBorder="1"/>
    <xf numFmtId="44" fontId="2" fillId="0" borderId="40" xfId="1" applyFont="1" applyBorder="1"/>
    <xf numFmtId="0" fontId="3" fillId="0" borderId="0" xfId="0" applyFont="1"/>
    <xf numFmtId="44" fontId="4" fillId="4" borderId="4" xfId="1" applyFont="1" applyFill="1" applyBorder="1"/>
    <xf numFmtId="0" fontId="4" fillId="4" borderId="0" xfId="0" applyFont="1" applyFill="1"/>
    <xf numFmtId="44" fontId="3" fillId="4" borderId="0" xfId="1" applyFont="1" applyFill="1" applyBorder="1"/>
    <xf numFmtId="44" fontId="3" fillId="4" borderId="0" xfId="1" applyFont="1" applyFill="1" applyBorder="1" applyAlignment="1"/>
    <xf numFmtId="169" fontId="3" fillId="0" borderId="54" xfId="0" applyNumberFormat="1" applyFont="1" applyBorder="1" applyAlignment="1">
      <alignment horizontal="center"/>
    </xf>
    <xf numFmtId="169" fontId="2" fillId="0" borderId="53" xfId="0" applyNumberFormat="1" applyFont="1" applyBorder="1"/>
    <xf numFmtId="169" fontId="2" fillId="0" borderId="26" xfId="0" applyNumberFormat="1" applyFont="1" applyBorder="1"/>
    <xf numFmtId="169" fontId="2" fillId="0" borderId="20" xfId="0" applyNumberFormat="1" applyFont="1" applyBorder="1"/>
    <xf numFmtId="169" fontId="2" fillId="0" borderId="55" xfId="0" applyNumberFormat="1" applyFont="1" applyBorder="1"/>
    <xf numFmtId="169" fontId="2" fillId="0" borderId="22" xfId="0" applyNumberFormat="1" applyFont="1" applyBorder="1"/>
    <xf numFmtId="169" fontId="4" fillId="4" borderId="18" xfId="0" applyNumberFormat="1" applyFont="1" applyFill="1" applyBorder="1" applyAlignment="1">
      <alignment horizontal="left"/>
    </xf>
    <xf numFmtId="0" fontId="0" fillId="0" borderId="18" xfId="0" applyBorder="1"/>
    <xf numFmtId="0" fontId="4" fillId="0" borderId="18" xfId="0" applyFont="1" applyBorder="1" applyAlignment="1">
      <alignment horizontal="center" wrapText="1"/>
    </xf>
    <xf numFmtId="0" fontId="4" fillId="4" borderId="18" xfId="0" applyFont="1" applyFill="1" applyBorder="1" applyAlignment="1">
      <alignment horizontal="left"/>
    </xf>
    <xf numFmtId="0" fontId="4" fillId="4" borderId="5" xfId="0" applyFont="1" applyFill="1" applyBorder="1" applyAlignment="1">
      <alignment horizontal="left"/>
    </xf>
    <xf numFmtId="0" fontId="4" fillId="4" borderId="18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27" xfId="0" applyBorder="1"/>
    <xf numFmtId="0" fontId="4" fillId="0" borderId="28" xfId="0" applyFont="1" applyBorder="1" applyAlignment="1">
      <alignment horizontal="left"/>
    </xf>
    <xf numFmtId="0" fontId="0" fillId="0" borderId="18" xfId="0" applyBorder="1" applyAlignment="1">
      <alignment vertical="top" wrapText="1"/>
    </xf>
    <xf numFmtId="0" fontId="4" fillId="0" borderId="18" xfId="0" applyFont="1" applyBorder="1" applyAlignment="1">
      <alignment horizontal="left" vertical="center"/>
    </xf>
    <xf numFmtId="0" fontId="4" fillId="0" borderId="28" xfId="0" applyFont="1" applyBorder="1" applyAlignment="1">
      <alignment horizontal="left" wrapText="1"/>
    </xf>
    <xf numFmtId="2" fontId="4" fillId="0" borderId="28" xfId="0" applyNumberFormat="1" applyFont="1" applyBorder="1" applyAlignment="1">
      <alignment horizontal="left"/>
    </xf>
    <xf numFmtId="169" fontId="4" fillId="0" borderId="28" xfId="0" applyNumberFormat="1" applyFont="1" applyBorder="1" applyAlignment="1">
      <alignment horizontal="left"/>
    </xf>
    <xf numFmtId="44" fontId="4" fillId="0" borderId="28" xfId="1" applyFont="1" applyBorder="1" applyAlignment="1">
      <alignment horizontal="left"/>
    </xf>
    <xf numFmtId="44" fontId="3" fillId="0" borderId="28" xfId="1" applyFont="1" applyBorder="1" applyAlignment="1"/>
    <xf numFmtId="0" fontId="4" fillId="0" borderId="56" xfId="0" applyFont="1" applyBorder="1" applyAlignment="1">
      <alignment horizontal="left"/>
    </xf>
    <xf numFmtId="2" fontId="4" fillId="0" borderId="56" xfId="0" applyNumberFormat="1" applyFont="1" applyBorder="1" applyAlignment="1">
      <alignment horizontal="left"/>
    </xf>
    <xf numFmtId="169" fontId="4" fillId="4" borderId="56" xfId="0" applyNumberFormat="1" applyFont="1" applyFill="1" applyBorder="1" applyAlignment="1">
      <alignment horizontal="left"/>
    </xf>
    <xf numFmtId="44" fontId="4" fillId="0" borderId="56" xfId="1" applyFont="1" applyBorder="1" applyAlignment="1">
      <alignment horizontal="left"/>
    </xf>
    <xf numFmtId="44" fontId="3" fillId="0" borderId="56" xfId="1" applyFont="1" applyBorder="1" applyAlignment="1"/>
    <xf numFmtId="10" fontId="9" fillId="11" borderId="23" xfId="3" applyNumberFormat="1" applyFont="1" applyFill="1" applyBorder="1" applyAlignment="1" applyProtection="1">
      <alignment horizontal="center" vertical="center"/>
      <protection locked="0"/>
    </xf>
    <xf numFmtId="166" fontId="13" fillId="12" borderId="45" xfId="5" applyNumberFormat="1" applyFont="1" applyFill="1" applyBorder="1" applyAlignment="1" applyProtection="1">
      <alignment horizontal="center"/>
      <protection locked="0"/>
    </xf>
    <xf numFmtId="10" fontId="7" fillId="13" borderId="23" xfId="3" applyNumberFormat="1" applyFont="1" applyFill="1" applyBorder="1" applyAlignment="1">
      <alignment horizontal="center" vertical="center"/>
    </xf>
    <xf numFmtId="44" fontId="6" fillId="12" borderId="18" xfId="1" applyFont="1" applyFill="1" applyBorder="1" applyAlignment="1" applyProtection="1">
      <alignment horizontal="center"/>
    </xf>
    <xf numFmtId="44" fontId="6" fillId="13" borderId="18" xfId="1" applyFont="1" applyFill="1" applyBorder="1" applyAlignment="1" applyProtection="1">
      <alignment horizontal="center"/>
    </xf>
    <xf numFmtId="0" fontId="2" fillId="0" borderId="17" xfId="0" applyFont="1" applyBorder="1"/>
    <xf numFmtId="164" fontId="18" fillId="0" borderId="17" xfId="6" applyFont="1" applyFill="1" applyBorder="1" applyAlignment="1" applyProtection="1">
      <alignment horizontal="center"/>
    </xf>
    <xf numFmtId="164" fontId="0" fillId="0" borderId="17" xfId="6" applyFont="1" applyFill="1" applyBorder="1" applyAlignment="1" applyProtection="1"/>
    <xf numFmtId="164" fontId="8" fillId="0" borderId="17" xfId="6" applyFont="1" applyFill="1" applyBorder="1" applyAlignment="1" applyProtection="1"/>
    <xf numFmtId="44" fontId="6" fillId="5" borderId="44" xfId="1" applyFont="1" applyFill="1" applyBorder="1" applyAlignment="1" applyProtection="1">
      <alignment horizontal="center"/>
    </xf>
    <xf numFmtId="10" fontId="6" fillId="4" borderId="20" xfId="7" applyNumberFormat="1" applyFill="1" applyBorder="1" applyAlignment="1" applyProtection="1">
      <alignment horizontal="center"/>
    </xf>
    <xf numFmtId="0" fontId="13" fillId="12" borderId="18" xfId="5" applyFont="1" applyFill="1" applyBorder="1" applyAlignment="1" applyProtection="1">
      <alignment horizontal="center"/>
      <protection locked="0"/>
    </xf>
    <xf numFmtId="2" fontId="0" fillId="4" borderId="5" xfId="6" applyNumberFormat="1" applyFont="1" applyFill="1" applyBorder="1" applyAlignment="1" applyProtection="1"/>
    <xf numFmtId="168" fontId="6" fillId="4" borderId="5" xfId="1" applyNumberFormat="1" applyFont="1" applyFill="1" applyBorder="1" applyAlignment="1" applyProtection="1">
      <alignment horizontal="center"/>
    </xf>
    <xf numFmtId="168" fontId="1" fillId="0" borderId="15" xfId="1" applyNumberFormat="1" applyFill="1" applyBorder="1" applyAlignment="1" applyProtection="1">
      <alignment horizontal="right" shrinkToFit="1"/>
    </xf>
    <xf numFmtId="10" fontId="20" fillId="15" borderId="18" xfId="5" applyNumberFormat="1" applyFont="1" applyFill="1" applyBorder="1" applyAlignment="1">
      <alignment horizontal="left"/>
    </xf>
    <xf numFmtId="0" fontId="14" fillId="15" borderId="18" xfId="5" applyFont="1" applyFill="1" applyBorder="1"/>
    <xf numFmtId="44" fontId="3" fillId="9" borderId="42" xfId="1" applyFont="1" applyFill="1" applyBorder="1" applyAlignment="1">
      <alignment horizontal="center"/>
    </xf>
    <xf numFmtId="44" fontId="3" fillId="9" borderId="43" xfId="1" applyFont="1" applyFill="1" applyBorder="1" applyAlignment="1">
      <alignment horizontal="center"/>
    </xf>
    <xf numFmtId="44" fontId="3" fillId="9" borderId="49" xfId="1" applyFont="1" applyFill="1" applyBorder="1" applyAlignment="1">
      <alignment horizontal="center"/>
    </xf>
    <xf numFmtId="0" fontId="4" fillId="2" borderId="18" xfId="0" applyFont="1" applyFill="1" applyBorder="1" applyAlignment="1">
      <alignment horizontal="left"/>
    </xf>
    <xf numFmtId="0" fontId="3" fillId="0" borderId="37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38" xfId="0" applyFont="1" applyBorder="1" applyAlignment="1">
      <alignment horizontal="center"/>
    </xf>
    <xf numFmtId="0" fontId="4" fillId="0" borderId="10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4" fillId="0" borderId="5" xfId="0" applyFont="1" applyBorder="1" applyAlignment="1">
      <alignment horizontal="center"/>
    </xf>
    <xf numFmtId="0" fontId="3" fillId="14" borderId="48" xfId="0" applyFont="1" applyFill="1" applyBorder="1" applyAlignment="1">
      <alignment horizontal="center"/>
    </xf>
    <xf numFmtId="0" fontId="3" fillId="14" borderId="32" xfId="0" applyFont="1" applyFill="1" applyBorder="1" applyAlignment="1">
      <alignment horizontal="center"/>
    </xf>
    <xf numFmtId="0" fontId="3" fillId="14" borderId="33" xfId="0" applyFont="1" applyFill="1" applyBorder="1" applyAlignment="1">
      <alignment horizontal="center"/>
    </xf>
    <xf numFmtId="0" fontId="3" fillId="14" borderId="47" xfId="0" applyFont="1" applyFill="1" applyBorder="1" applyAlignment="1">
      <alignment horizontal="center"/>
    </xf>
    <xf numFmtId="0" fontId="4" fillId="0" borderId="4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2" borderId="4" xfId="0" applyFont="1" applyFill="1" applyBorder="1" applyAlignment="1">
      <alignment horizontal="left"/>
    </xf>
    <xf numFmtId="0" fontId="4" fillId="2" borderId="5" xfId="0" applyFont="1" applyFill="1" applyBorder="1" applyAlignment="1">
      <alignment horizontal="left"/>
    </xf>
    <xf numFmtId="0" fontId="4" fillId="2" borderId="26" xfId="0" applyFont="1" applyFill="1" applyBorder="1" applyAlignment="1">
      <alignment horizontal="left"/>
    </xf>
    <xf numFmtId="0" fontId="3" fillId="0" borderId="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3" fillId="0" borderId="25" xfId="0" applyFont="1" applyBorder="1" applyAlignment="1">
      <alignment horizontal="left" vertical="center"/>
    </xf>
    <xf numFmtId="2" fontId="3" fillId="0" borderId="5" xfId="0" applyNumberFormat="1" applyFont="1" applyBorder="1" applyAlignment="1">
      <alignment horizontal="center"/>
    </xf>
    <xf numFmtId="2" fontId="3" fillId="0" borderId="25" xfId="0" applyNumberFormat="1" applyFont="1" applyBorder="1" applyAlignment="1">
      <alignment horizontal="left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3" fillId="3" borderId="48" xfId="0" applyFont="1" applyFill="1" applyBorder="1" applyAlignment="1">
      <alignment horizontal="center"/>
    </xf>
    <xf numFmtId="0" fontId="3" fillId="3" borderId="32" xfId="0" applyFont="1" applyFill="1" applyBorder="1" applyAlignment="1">
      <alignment horizontal="center"/>
    </xf>
    <xf numFmtId="0" fontId="3" fillId="3" borderId="33" xfId="0" applyFont="1" applyFill="1" applyBorder="1" applyAlignment="1">
      <alignment horizontal="center"/>
    </xf>
    <xf numFmtId="169" fontId="3" fillId="9" borderId="42" xfId="1" applyNumberFormat="1" applyFont="1" applyFill="1" applyBorder="1" applyAlignment="1">
      <alignment horizontal="center"/>
    </xf>
    <xf numFmtId="0" fontId="0" fillId="0" borderId="23" xfId="3" applyFont="1" applyBorder="1" applyAlignment="1">
      <alignment horizontal="center" vertical="center" wrapText="1"/>
    </xf>
    <xf numFmtId="4" fontId="7" fillId="0" borderId="23" xfId="3" applyNumberFormat="1" applyFont="1" applyBorder="1" applyAlignment="1">
      <alignment horizontal="center" vertical="center"/>
    </xf>
    <xf numFmtId="0" fontId="7" fillId="0" borderId="24" xfId="3" applyFont="1" applyBorder="1" applyAlignment="1">
      <alignment horizontal="center" vertical="center"/>
    </xf>
    <xf numFmtId="0" fontId="7" fillId="0" borderId="23" xfId="3" applyFont="1" applyBorder="1" applyAlignment="1">
      <alignment horizontal="center" vertical="center"/>
    </xf>
    <xf numFmtId="4" fontId="7" fillId="0" borderId="24" xfId="3" applyNumberFormat="1" applyFont="1" applyBorder="1" applyAlignment="1">
      <alignment horizontal="center" vertical="center" wrapText="1"/>
    </xf>
    <xf numFmtId="4" fontId="7" fillId="0" borderId="23" xfId="3" applyNumberFormat="1" applyFont="1" applyBorder="1" applyAlignment="1">
      <alignment horizontal="center" vertical="center" wrapText="1"/>
    </xf>
    <xf numFmtId="0" fontId="8" fillId="0" borderId="24" xfId="3" applyFont="1" applyBorder="1" applyAlignment="1">
      <alignment horizontal="center" vertical="center"/>
    </xf>
    <xf numFmtId="0" fontId="8" fillId="0" borderId="23" xfId="3" applyFont="1" applyBorder="1" applyAlignment="1">
      <alignment horizontal="center" vertical="center"/>
    </xf>
    <xf numFmtId="0" fontId="10" fillId="0" borderId="50" xfId="3" applyFont="1" applyBorder="1" applyAlignment="1">
      <alignment horizontal="left" wrapText="1"/>
    </xf>
    <xf numFmtId="0" fontId="10" fillId="0" borderId="52" xfId="3" applyFont="1" applyBorder="1" applyAlignment="1">
      <alignment horizontal="left" wrapText="1"/>
    </xf>
    <xf numFmtId="0" fontId="10" fillId="0" borderId="51" xfId="3" applyFont="1" applyBorder="1" applyAlignment="1">
      <alignment horizontal="left" wrapText="1"/>
    </xf>
    <xf numFmtId="10" fontId="10" fillId="11" borderId="50" xfId="3" applyNumberFormat="1" applyFont="1" applyFill="1" applyBorder="1" applyAlignment="1" applyProtection="1">
      <alignment horizontal="center"/>
      <protection locked="0"/>
    </xf>
    <xf numFmtId="10" fontId="10" fillId="11" borderId="51" xfId="3" applyNumberFormat="1" applyFont="1" applyFill="1" applyBorder="1" applyAlignment="1" applyProtection="1">
      <alignment horizontal="center"/>
      <protection locked="0"/>
    </xf>
    <xf numFmtId="0" fontId="0" fillId="0" borderId="20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10" fillId="0" borderId="23" xfId="3" applyFont="1" applyBorder="1" applyAlignment="1">
      <alignment horizontal="left"/>
    </xf>
    <xf numFmtId="10" fontId="10" fillId="11" borderId="23" xfId="3" applyNumberFormat="1" applyFont="1" applyFill="1" applyBorder="1" applyAlignment="1" applyProtection="1">
      <alignment horizontal="center"/>
      <protection locked="0"/>
    </xf>
    <xf numFmtId="0" fontId="0" fillId="0" borderId="1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25" xfId="0" applyBorder="1" applyAlignment="1">
      <alignment horizontal="center"/>
    </xf>
    <xf numFmtId="0" fontId="10" fillId="0" borderId="23" xfId="3" applyFont="1" applyBorder="1" applyAlignment="1">
      <alignment horizontal="left" vertical="center" wrapText="1"/>
    </xf>
    <xf numFmtId="0" fontId="0" fillId="0" borderId="14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8" fillId="10" borderId="18" xfId="4" applyFont="1" applyFill="1" applyBorder="1" applyAlignment="1">
      <alignment horizontal="center" vertical="top"/>
    </xf>
    <xf numFmtId="0" fontId="0" fillId="0" borderId="18" xfId="3" applyFont="1" applyBorder="1" applyAlignment="1">
      <alignment horizontal="center" vertical="top" wrapText="1"/>
    </xf>
    <xf numFmtId="0" fontId="11" fillId="10" borderId="18" xfId="3" applyFont="1" applyFill="1" applyBorder="1" applyAlignment="1">
      <alignment horizontal="center"/>
    </xf>
    <xf numFmtId="0" fontId="0" fillId="6" borderId="18" xfId="0" applyFill="1" applyBorder="1" applyAlignment="1">
      <alignment horizontal="center"/>
    </xf>
    <xf numFmtId="0" fontId="2" fillId="0" borderId="1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4" fillId="6" borderId="4" xfId="5" applyFont="1" applyFill="1" applyBorder="1" applyAlignment="1">
      <alignment horizontal="right"/>
    </xf>
    <xf numFmtId="0" fontId="14" fillId="6" borderId="26" xfId="5" applyFont="1" applyFill="1" applyBorder="1" applyAlignment="1">
      <alignment horizontal="right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13" fillId="16" borderId="2" xfId="5" applyFont="1" applyFill="1" applyBorder="1" applyAlignment="1">
      <alignment horizontal="center" vertical="center" wrapText="1"/>
    </xf>
    <xf numFmtId="0" fontId="13" fillId="16" borderId="18" xfId="5" applyFont="1" applyFill="1" applyBorder="1" applyAlignment="1">
      <alignment horizontal="left" vertical="center" wrapText="1"/>
    </xf>
    <xf numFmtId="0" fontId="13" fillId="16" borderId="45" xfId="5" applyFont="1" applyFill="1" applyBorder="1" applyAlignment="1">
      <alignment horizontal="left" vertical="center" wrapText="1"/>
    </xf>
    <xf numFmtId="168" fontId="8" fillId="7" borderId="18" xfId="1" applyNumberFormat="1" applyFont="1" applyFill="1" applyBorder="1" applyAlignment="1" applyProtection="1">
      <alignment horizontal="center" vertical="center" wrapText="1"/>
    </xf>
    <xf numFmtId="168" fontId="8" fillId="7" borderId="45" xfId="1" applyNumberFormat="1" applyFont="1" applyFill="1" applyBorder="1" applyAlignment="1" applyProtection="1">
      <alignment horizontal="center" vertical="center" wrapText="1"/>
    </xf>
    <xf numFmtId="165" fontId="8" fillId="8" borderId="18" xfId="2" applyNumberFormat="1" applyFont="1" applyFill="1" applyBorder="1" applyAlignment="1" applyProtection="1">
      <alignment horizontal="center" vertical="center"/>
    </xf>
    <xf numFmtId="165" fontId="8" fillId="8" borderId="45" xfId="2" applyNumberFormat="1" applyFont="1" applyFill="1" applyBorder="1" applyAlignment="1" applyProtection="1">
      <alignment horizontal="center" vertical="center"/>
    </xf>
    <xf numFmtId="0" fontId="19" fillId="0" borderId="17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9" fillId="0" borderId="19" xfId="0" applyFont="1" applyBorder="1" applyAlignment="1">
      <alignment horizontal="center"/>
    </xf>
    <xf numFmtId="164" fontId="11" fillId="0" borderId="4" xfId="6" applyFont="1" applyFill="1" applyBorder="1" applyAlignment="1" applyProtection="1">
      <alignment horizontal="center"/>
    </xf>
    <xf numFmtId="164" fontId="11" fillId="0" borderId="5" xfId="6" applyFont="1" applyFill="1" applyBorder="1" applyAlignment="1" applyProtection="1">
      <alignment horizontal="center"/>
    </xf>
    <xf numFmtId="164" fontId="11" fillId="0" borderId="26" xfId="6" applyFont="1" applyFill="1" applyBorder="1" applyAlignment="1" applyProtection="1">
      <alignment horizontal="center"/>
    </xf>
  </cellXfs>
  <cellStyles count="10">
    <cellStyle name="Moeda" xfId="1" builtinId="4"/>
    <cellStyle name="Normal" xfId="0" builtinId="0"/>
    <cellStyle name="Normal 2" xfId="3" xr:uid="{00000000-0005-0000-0000-000003000000}"/>
    <cellStyle name="Normal 2 2" xfId="8" xr:uid="{00000000-0005-0000-0000-000004000000}"/>
    <cellStyle name="Normal 3" xfId="5" xr:uid="{00000000-0005-0000-0000-000005000000}"/>
    <cellStyle name="Normal_FICHA DE VERIFICAÇÃO PRELIMINAR - Plano R" xfId="4" xr:uid="{00000000-0005-0000-0000-000006000000}"/>
    <cellStyle name="Porcentagem" xfId="9" builtinId="5"/>
    <cellStyle name="Porcentagem 2" xfId="7" xr:uid="{00000000-0005-0000-0000-000008000000}"/>
    <cellStyle name="Vírgula" xfId="2" builtinId="3"/>
    <cellStyle name="Vírgula 2" xfId="6" xr:uid="{00000000-0005-0000-0000-000009000000}"/>
  </cellStyles>
  <dxfs count="17"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ill>
        <patternFill patternType="solid">
          <fgColor indexed="26"/>
          <bgColor indexed="43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17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condense val="0"/>
        <extend val="0"/>
        <color indexed="10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/>
        <i val="0"/>
        <condense val="0"/>
        <extend val="0"/>
      </font>
    </dxf>
  </dxfs>
  <tableStyles count="0" defaultTableStyle="TableStyleMedium9" defaultPivotStyle="PivotStyleLight16"/>
  <colors>
    <mruColors>
      <color rgb="FFFF1D1D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61876</xdr:colOff>
      <xdr:row>1</xdr:row>
      <xdr:rowOff>66747</xdr:rowOff>
    </xdr:from>
    <xdr:to>
      <xdr:col>0</xdr:col>
      <xdr:colOff>1613092</xdr:colOff>
      <xdr:row>7</xdr:row>
      <xdr:rowOff>111652</xdr:rowOff>
    </xdr:to>
    <xdr:pic>
      <xdr:nvPicPr>
        <xdr:cNvPr id="1026" name="Picture 2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876" y="268453"/>
          <a:ext cx="1551216" cy="1232728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28257</xdr:colOff>
      <xdr:row>1</xdr:row>
      <xdr:rowOff>41901</xdr:rowOff>
    </xdr:from>
    <xdr:to>
      <xdr:col>8</xdr:col>
      <xdr:colOff>1503752</xdr:colOff>
      <xdr:row>7</xdr:row>
      <xdr:rowOff>86806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86E6750-4B6B-4450-B46F-D49E4BAAA1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17083" y="240684"/>
          <a:ext cx="1475495" cy="122103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61876</xdr:colOff>
      <xdr:row>0</xdr:row>
      <xdr:rowOff>66747</xdr:rowOff>
    </xdr:from>
    <xdr:to>
      <xdr:col>0</xdr:col>
      <xdr:colOff>1616876</xdr:colOff>
      <xdr:row>6</xdr:row>
      <xdr:rowOff>149752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4F9E4CD2-1DFA-4B7A-9BE3-24DA5F21A4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876" y="266772"/>
          <a:ext cx="1551216" cy="1226005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ngenheiro(a)/Desktop/PROJETOS%202021/PLANILHA%20M&#218;LTIPLA%20V3.0.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 refreshError="1">
        <row r="3">
          <cell r="O3">
            <v>2</v>
          </cell>
        </row>
        <row r="4">
          <cell r="O4">
            <v>1</v>
          </cell>
        </row>
      </sheetData>
      <sheetData sheetId="1" refreshError="1">
        <row r="5">
          <cell r="F5" t="str">
            <v>ELOMAR ROCHA KOLOGESKI</v>
          </cell>
        </row>
        <row r="18">
          <cell r="F18" t="str">
            <v>NÃO DESONERADO</v>
          </cell>
        </row>
      </sheetData>
      <sheetData sheetId="2" refreshError="1"/>
      <sheetData sheetId="3" refreshError="1"/>
      <sheetData sheetId="4" refreshError="1">
        <row r="15">
          <cell r="X15">
            <v>0</v>
          </cell>
        </row>
        <row r="16">
          <cell r="X16">
            <v>0</v>
          </cell>
        </row>
        <row r="17">
          <cell r="X17">
            <v>0</v>
          </cell>
        </row>
        <row r="18">
          <cell r="X18">
            <v>0</v>
          </cell>
        </row>
        <row r="19">
          <cell r="X19">
            <v>0</v>
          </cell>
        </row>
        <row r="20">
          <cell r="X20">
            <v>0</v>
          </cell>
        </row>
        <row r="21">
          <cell r="X21">
            <v>0</v>
          </cell>
        </row>
        <row r="22">
          <cell r="X22">
            <v>0</v>
          </cell>
        </row>
        <row r="23">
          <cell r="X23">
            <v>0</v>
          </cell>
        </row>
        <row r="24">
          <cell r="X24">
            <v>0</v>
          </cell>
        </row>
        <row r="25">
          <cell r="X25">
            <v>0</v>
          </cell>
        </row>
        <row r="26">
          <cell r="X26">
            <v>0</v>
          </cell>
        </row>
        <row r="27">
          <cell r="X27">
            <v>0</v>
          </cell>
        </row>
        <row r="28">
          <cell r="X28">
            <v>0</v>
          </cell>
        </row>
        <row r="29">
          <cell r="X29">
            <v>0</v>
          </cell>
        </row>
        <row r="30">
          <cell r="X30">
            <v>0</v>
          </cell>
        </row>
        <row r="31">
          <cell r="X31">
            <v>0</v>
          </cell>
        </row>
        <row r="32">
          <cell r="X32">
            <v>0</v>
          </cell>
        </row>
        <row r="33">
          <cell r="X33">
            <v>0</v>
          </cell>
        </row>
        <row r="34">
          <cell r="X34">
            <v>0</v>
          </cell>
        </row>
        <row r="35">
          <cell r="X35">
            <v>0</v>
          </cell>
        </row>
        <row r="36">
          <cell r="X36">
            <v>0</v>
          </cell>
        </row>
        <row r="37">
          <cell r="X37">
            <v>0</v>
          </cell>
        </row>
        <row r="38">
          <cell r="X38">
            <v>0</v>
          </cell>
        </row>
        <row r="39">
          <cell r="X39">
            <v>0</v>
          </cell>
        </row>
        <row r="40">
          <cell r="X40">
            <v>0</v>
          </cell>
        </row>
        <row r="41">
          <cell r="X41">
            <v>0</v>
          </cell>
        </row>
        <row r="42">
          <cell r="X42">
            <v>0</v>
          </cell>
        </row>
        <row r="43">
          <cell r="X43">
            <v>0</v>
          </cell>
        </row>
        <row r="44">
          <cell r="X44">
            <v>0</v>
          </cell>
        </row>
        <row r="45">
          <cell r="X45">
            <v>0</v>
          </cell>
        </row>
        <row r="46">
          <cell r="X46">
            <v>0</v>
          </cell>
        </row>
        <row r="47">
          <cell r="X47">
            <v>0</v>
          </cell>
        </row>
        <row r="48">
          <cell r="X48">
            <v>0</v>
          </cell>
        </row>
        <row r="49">
          <cell r="X49">
            <v>0</v>
          </cell>
        </row>
        <row r="50">
          <cell r="X50">
            <v>0</v>
          </cell>
        </row>
        <row r="51">
          <cell r="X51">
            <v>0</v>
          </cell>
        </row>
        <row r="52">
          <cell r="X52">
            <v>0</v>
          </cell>
        </row>
        <row r="53">
          <cell r="X53">
            <v>0</v>
          </cell>
        </row>
        <row r="54">
          <cell r="X54">
            <v>0</v>
          </cell>
        </row>
        <row r="55">
          <cell r="X55">
            <v>0</v>
          </cell>
        </row>
        <row r="56">
          <cell r="X56">
            <v>0</v>
          </cell>
        </row>
        <row r="57">
          <cell r="X57">
            <v>0</v>
          </cell>
        </row>
        <row r="58">
          <cell r="X58">
            <v>0</v>
          </cell>
        </row>
        <row r="59">
          <cell r="X59">
            <v>0</v>
          </cell>
        </row>
        <row r="60">
          <cell r="X60">
            <v>0</v>
          </cell>
        </row>
        <row r="61">
          <cell r="X61">
            <v>0</v>
          </cell>
        </row>
        <row r="62">
          <cell r="X62">
            <v>0</v>
          </cell>
        </row>
        <row r="63">
          <cell r="X63">
            <v>0</v>
          </cell>
        </row>
        <row r="64">
          <cell r="X64">
            <v>0</v>
          </cell>
        </row>
        <row r="65">
          <cell r="X65">
            <v>0</v>
          </cell>
        </row>
        <row r="66">
          <cell r="X66">
            <v>0</v>
          </cell>
        </row>
        <row r="67">
          <cell r="X67">
            <v>0</v>
          </cell>
        </row>
        <row r="68">
          <cell r="X68">
            <v>0</v>
          </cell>
        </row>
        <row r="69">
          <cell r="X69">
            <v>0</v>
          </cell>
        </row>
        <row r="70">
          <cell r="X70">
            <v>0</v>
          </cell>
        </row>
        <row r="71">
          <cell r="X71">
            <v>0</v>
          </cell>
        </row>
        <row r="72">
          <cell r="X72">
            <v>0</v>
          </cell>
        </row>
        <row r="73">
          <cell r="X73">
            <v>0</v>
          </cell>
        </row>
        <row r="74">
          <cell r="X74">
            <v>0</v>
          </cell>
        </row>
        <row r="75">
          <cell r="X75">
            <v>0</v>
          </cell>
        </row>
        <row r="76">
          <cell r="X76">
            <v>0</v>
          </cell>
        </row>
        <row r="77">
          <cell r="X77">
            <v>0</v>
          </cell>
        </row>
        <row r="78">
          <cell r="X78">
            <v>0</v>
          </cell>
        </row>
        <row r="79">
          <cell r="X79">
            <v>0</v>
          </cell>
        </row>
        <row r="80">
          <cell r="X80">
            <v>0</v>
          </cell>
        </row>
        <row r="81">
          <cell r="X81">
            <v>0</v>
          </cell>
        </row>
        <row r="82">
          <cell r="X82">
            <v>0</v>
          </cell>
        </row>
        <row r="83">
          <cell r="X83">
            <v>0</v>
          </cell>
        </row>
        <row r="84">
          <cell r="X84">
            <v>0</v>
          </cell>
        </row>
        <row r="85">
          <cell r="X85">
            <v>0</v>
          </cell>
        </row>
        <row r="86">
          <cell r="X86">
            <v>0</v>
          </cell>
        </row>
        <row r="87">
          <cell r="X87">
            <v>0</v>
          </cell>
        </row>
        <row r="88">
          <cell r="X88">
            <v>0</v>
          </cell>
        </row>
        <row r="89">
          <cell r="X89">
            <v>0</v>
          </cell>
        </row>
        <row r="90">
          <cell r="X90">
            <v>0</v>
          </cell>
        </row>
        <row r="91">
          <cell r="X91">
            <v>0</v>
          </cell>
        </row>
        <row r="92">
          <cell r="X92">
            <v>0</v>
          </cell>
        </row>
        <row r="93">
          <cell r="X93">
            <v>0</v>
          </cell>
        </row>
        <row r="94">
          <cell r="X94">
            <v>0</v>
          </cell>
        </row>
        <row r="95">
          <cell r="X95">
            <v>0</v>
          </cell>
        </row>
        <row r="96">
          <cell r="X96">
            <v>0</v>
          </cell>
        </row>
        <row r="97">
          <cell r="X97">
            <v>0</v>
          </cell>
        </row>
        <row r="98">
          <cell r="X98">
            <v>0</v>
          </cell>
        </row>
        <row r="99">
          <cell r="X99">
            <v>0</v>
          </cell>
        </row>
        <row r="100">
          <cell r="X100">
            <v>0</v>
          </cell>
        </row>
        <row r="101">
          <cell r="X101">
            <v>0</v>
          </cell>
        </row>
        <row r="102">
          <cell r="X102">
            <v>0</v>
          </cell>
        </row>
        <row r="103">
          <cell r="X103">
            <v>0</v>
          </cell>
        </row>
        <row r="104">
          <cell r="X104">
            <v>0</v>
          </cell>
        </row>
        <row r="105">
          <cell r="X105">
            <v>0</v>
          </cell>
        </row>
        <row r="106">
          <cell r="X106">
            <v>0</v>
          </cell>
        </row>
        <row r="107">
          <cell r="X107">
            <v>0</v>
          </cell>
        </row>
        <row r="108">
          <cell r="X108">
            <v>0</v>
          </cell>
        </row>
        <row r="109">
          <cell r="X109">
            <v>0</v>
          </cell>
        </row>
        <row r="110">
          <cell r="X110">
            <v>0</v>
          </cell>
        </row>
        <row r="111">
          <cell r="X111">
            <v>0</v>
          </cell>
        </row>
        <row r="112">
          <cell r="X112">
            <v>0</v>
          </cell>
        </row>
        <row r="113">
          <cell r="X113">
            <v>0</v>
          </cell>
        </row>
        <row r="114">
          <cell r="X114">
            <v>0</v>
          </cell>
        </row>
        <row r="115">
          <cell r="X115">
            <v>0</v>
          </cell>
        </row>
        <row r="116">
          <cell r="X116">
            <v>0</v>
          </cell>
        </row>
        <row r="117">
          <cell r="X117">
            <v>0</v>
          </cell>
        </row>
        <row r="118">
          <cell r="X118">
            <v>0</v>
          </cell>
        </row>
        <row r="119">
          <cell r="X119">
            <v>0</v>
          </cell>
        </row>
        <row r="120">
          <cell r="X120">
            <v>0</v>
          </cell>
        </row>
        <row r="121">
          <cell r="X121">
            <v>0</v>
          </cell>
        </row>
        <row r="122">
          <cell r="X122">
            <v>0</v>
          </cell>
        </row>
        <row r="123">
          <cell r="X123">
            <v>0</v>
          </cell>
        </row>
        <row r="124">
          <cell r="X124">
            <v>0</v>
          </cell>
        </row>
        <row r="125">
          <cell r="X125">
            <v>0</v>
          </cell>
        </row>
        <row r="126">
          <cell r="X126">
            <v>0</v>
          </cell>
        </row>
        <row r="127">
          <cell r="X127">
            <v>0</v>
          </cell>
        </row>
        <row r="128">
          <cell r="X128">
            <v>0</v>
          </cell>
        </row>
        <row r="129">
          <cell r="X129">
            <v>0</v>
          </cell>
        </row>
        <row r="130">
          <cell r="X130">
            <v>0</v>
          </cell>
        </row>
        <row r="131">
          <cell r="X131">
            <v>0</v>
          </cell>
        </row>
        <row r="132">
          <cell r="X132">
            <v>0</v>
          </cell>
        </row>
        <row r="133">
          <cell r="X133">
            <v>0</v>
          </cell>
        </row>
        <row r="134">
          <cell r="X134">
            <v>0</v>
          </cell>
        </row>
        <row r="135">
          <cell r="X135">
            <v>0</v>
          </cell>
        </row>
        <row r="136">
          <cell r="X136">
            <v>0</v>
          </cell>
        </row>
        <row r="137">
          <cell r="X137">
            <v>0</v>
          </cell>
        </row>
        <row r="138">
          <cell r="X138">
            <v>0</v>
          </cell>
        </row>
        <row r="139">
          <cell r="X139">
            <v>0</v>
          </cell>
        </row>
        <row r="140">
          <cell r="X140">
            <v>0</v>
          </cell>
        </row>
        <row r="141">
          <cell r="X141">
            <v>0</v>
          </cell>
        </row>
        <row r="142">
          <cell r="X142">
            <v>0</v>
          </cell>
        </row>
        <row r="143">
          <cell r="X143">
            <v>0</v>
          </cell>
        </row>
        <row r="144">
          <cell r="X144">
            <v>0</v>
          </cell>
        </row>
        <row r="145">
          <cell r="X145">
            <v>0</v>
          </cell>
        </row>
        <row r="146">
          <cell r="X146">
            <v>0</v>
          </cell>
        </row>
        <row r="147">
          <cell r="X147">
            <v>0</v>
          </cell>
        </row>
        <row r="148">
          <cell r="X148">
            <v>0</v>
          </cell>
        </row>
        <row r="149">
          <cell r="X149">
            <v>0</v>
          </cell>
        </row>
        <row r="150">
          <cell r="X150">
            <v>0</v>
          </cell>
        </row>
        <row r="151">
          <cell r="X151">
            <v>0</v>
          </cell>
        </row>
        <row r="152">
          <cell r="X152">
            <v>0</v>
          </cell>
        </row>
        <row r="153">
          <cell r="X153">
            <v>0</v>
          </cell>
        </row>
        <row r="154">
          <cell r="X154">
            <v>0</v>
          </cell>
        </row>
        <row r="155">
          <cell r="X155">
            <v>0</v>
          </cell>
        </row>
        <row r="156">
          <cell r="X156">
            <v>0</v>
          </cell>
        </row>
        <row r="157">
          <cell r="X157">
            <v>0</v>
          </cell>
        </row>
        <row r="158">
          <cell r="X158">
            <v>0</v>
          </cell>
        </row>
        <row r="159">
          <cell r="X159">
            <v>0</v>
          </cell>
        </row>
        <row r="160">
          <cell r="X160">
            <v>0</v>
          </cell>
        </row>
        <row r="161">
          <cell r="X161">
            <v>0</v>
          </cell>
        </row>
        <row r="162">
          <cell r="X162">
            <v>0</v>
          </cell>
        </row>
        <row r="163">
          <cell r="X163">
            <v>0</v>
          </cell>
        </row>
        <row r="164">
          <cell r="X164">
            <v>0</v>
          </cell>
        </row>
        <row r="165">
          <cell r="X165">
            <v>0</v>
          </cell>
        </row>
        <row r="166">
          <cell r="X166">
            <v>0</v>
          </cell>
        </row>
        <row r="167">
          <cell r="X167">
            <v>0</v>
          </cell>
        </row>
        <row r="168">
          <cell r="X168">
            <v>0</v>
          </cell>
        </row>
        <row r="169">
          <cell r="X169">
            <v>0</v>
          </cell>
        </row>
        <row r="170">
          <cell r="X170">
            <v>0</v>
          </cell>
        </row>
        <row r="171">
          <cell r="X171">
            <v>0</v>
          </cell>
        </row>
        <row r="172">
          <cell r="X172">
            <v>0</v>
          </cell>
        </row>
        <row r="173">
          <cell r="X173">
            <v>0</v>
          </cell>
        </row>
        <row r="174">
          <cell r="X174">
            <v>0</v>
          </cell>
        </row>
        <row r="175">
          <cell r="X175">
            <v>0</v>
          </cell>
        </row>
        <row r="176">
          <cell r="X176">
            <v>0</v>
          </cell>
        </row>
        <row r="177">
          <cell r="X177">
            <v>0</v>
          </cell>
        </row>
        <row r="178">
          <cell r="X178">
            <v>0</v>
          </cell>
        </row>
        <row r="179">
          <cell r="X179">
            <v>0</v>
          </cell>
        </row>
        <row r="180">
          <cell r="X180">
            <v>0</v>
          </cell>
        </row>
        <row r="181">
          <cell r="X181">
            <v>0</v>
          </cell>
        </row>
        <row r="182">
          <cell r="X182">
            <v>0</v>
          </cell>
        </row>
        <row r="183">
          <cell r="X183">
            <v>0</v>
          </cell>
        </row>
        <row r="184">
          <cell r="X184">
            <v>0</v>
          </cell>
        </row>
        <row r="185">
          <cell r="X185">
            <v>0</v>
          </cell>
        </row>
        <row r="186">
          <cell r="X186">
            <v>0</v>
          </cell>
        </row>
        <row r="187">
          <cell r="X187">
            <v>0</v>
          </cell>
        </row>
        <row r="188">
          <cell r="X188">
            <v>0</v>
          </cell>
        </row>
        <row r="189">
          <cell r="X189">
            <v>0</v>
          </cell>
        </row>
        <row r="190">
          <cell r="X190">
            <v>0</v>
          </cell>
        </row>
        <row r="191">
          <cell r="X191">
            <v>0</v>
          </cell>
        </row>
        <row r="192">
          <cell r="X192">
            <v>0</v>
          </cell>
        </row>
        <row r="193">
          <cell r="X193">
            <v>0</v>
          </cell>
        </row>
        <row r="194">
          <cell r="X194">
            <v>0</v>
          </cell>
        </row>
        <row r="195">
          <cell r="X195">
            <v>0</v>
          </cell>
        </row>
        <row r="196">
          <cell r="X196">
            <v>0</v>
          </cell>
        </row>
        <row r="197">
          <cell r="X197">
            <v>0</v>
          </cell>
        </row>
        <row r="198">
          <cell r="X198">
            <v>0</v>
          </cell>
        </row>
        <row r="199">
          <cell r="X199">
            <v>0</v>
          </cell>
        </row>
        <row r="200">
          <cell r="X200">
            <v>0</v>
          </cell>
        </row>
        <row r="201">
          <cell r="X201">
            <v>0</v>
          </cell>
        </row>
        <row r="202">
          <cell r="X202">
            <v>0</v>
          </cell>
        </row>
        <row r="203">
          <cell r="X203">
            <v>0</v>
          </cell>
        </row>
        <row r="204">
          <cell r="X204">
            <v>0</v>
          </cell>
        </row>
        <row r="205">
          <cell r="X205">
            <v>0</v>
          </cell>
        </row>
        <row r="206">
          <cell r="X206">
            <v>0</v>
          </cell>
        </row>
        <row r="207">
          <cell r="X207">
            <v>0</v>
          </cell>
        </row>
        <row r="208">
          <cell r="X208">
            <v>0</v>
          </cell>
        </row>
        <row r="209">
          <cell r="X209">
            <v>0</v>
          </cell>
        </row>
        <row r="210">
          <cell r="X210">
            <v>0</v>
          </cell>
        </row>
        <row r="211">
          <cell r="X211">
            <v>0</v>
          </cell>
        </row>
        <row r="212">
          <cell r="X212">
            <v>0</v>
          </cell>
        </row>
        <row r="213">
          <cell r="X213">
            <v>0</v>
          </cell>
        </row>
        <row r="214">
          <cell r="X214">
            <v>0</v>
          </cell>
        </row>
        <row r="215">
          <cell r="X215">
            <v>0</v>
          </cell>
        </row>
        <row r="216">
          <cell r="X216">
            <v>0</v>
          </cell>
        </row>
        <row r="217">
          <cell r="X217">
            <v>0</v>
          </cell>
        </row>
        <row r="218">
          <cell r="X218">
            <v>0</v>
          </cell>
        </row>
        <row r="219">
          <cell r="X219">
            <v>0</v>
          </cell>
        </row>
        <row r="220">
          <cell r="X220">
            <v>0</v>
          </cell>
        </row>
        <row r="221">
          <cell r="X221">
            <v>0</v>
          </cell>
        </row>
        <row r="222">
          <cell r="X222">
            <v>0</v>
          </cell>
        </row>
        <row r="223">
          <cell r="X223">
            <v>0</v>
          </cell>
        </row>
        <row r="224">
          <cell r="X224">
            <v>0</v>
          </cell>
        </row>
        <row r="225">
          <cell r="X225">
            <v>0</v>
          </cell>
        </row>
        <row r="226">
          <cell r="X226">
            <v>0</v>
          </cell>
        </row>
        <row r="227">
          <cell r="X227">
            <v>0</v>
          </cell>
        </row>
        <row r="228">
          <cell r="X228">
            <v>0</v>
          </cell>
        </row>
        <row r="229">
          <cell r="X229">
            <v>0</v>
          </cell>
        </row>
        <row r="230">
          <cell r="X230">
            <v>0</v>
          </cell>
        </row>
        <row r="231">
          <cell r="X231">
            <v>0</v>
          </cell>
        </row>
        <row r="232">
          <cell r="X232">
            <v>0</v>
          </cell>
        </row>
        <row r="233">
          <cell r="X233">
            <v>0</v>
          </cell>
        </row>
        <row r="234">
          <cell r="X234">
            <v>0</v>
          </cell>
        </row>
        <row r="235">
          <cell r="X235">
            <v>0</v>
          </cell>
        </row>
        <row r="236">
          <cell r="X236">
            <v>0</v>
          </cell>
        </row>
        <row r="237">
          <cell r="X237">
            <v>0</v>
          </cell>
        </row>
        <row r="238">
          <cell r="X238">
            <v>0</v>
          </cell>
        </row>
        <row r="239">
          <cell r="X239">
            <v>0</v>
          </cell>
        </row>
        <row r="240">
          <cell r="X240">
            <v>0</v>
          </cell>
        </row>
        <row r="241">
          <cell r="X241">
            <v>0</v>
          </cell>
        </row>
        <row r="242">
          <cell r="X242">
            <v>0</v>
          </cell>
        </row>
        <row r="243">
          <cell r="X243">
            <v>0</v>
          </cell>
        </row>
        <row r="244">
          <cell r="X244">
            <v>0</v>
          </cell>
        </row>
        <row r="245">
          <cell r="X245">
            <v>0</v>
          </cell>
        </row>
        <row r="246">
          <cell r="X246">
            <v>0</v>
          </cell>
        </row>
        <row r="247">
          <cell r="X247">
            <v>0</v>
          </cell>
        </row>
        <row r="248">
          <cell r="X248">
            <v>0</v>
          </cell>
        </row>
        <row r="249">
          <cell r="X249">
            <v>0</v>
          </cell>
        </row>
        <row r="250">
          <cell r="X250">
            <v>0</v>
          </cell>
        </row>
        <row r="251">
          <cell r="X251">
            <v>0</v>
          </cell>
        </row>
        <row r="252">
          <cell r="X252">
            <v>0</v>
          </cell>
        </row>
        <row r="253">
          <cell r="X253">
            <v>0</v>
          </cell>
        </row>
        <row r="254">
          <cell r="X254">
            <v>0</v>
          </cell>
        </row>
        <row r="255">
          <cell r="X255">
            <v>0</v>
          </cell>
        </row>
        <row r="256">
          <cell r="X256">
            <v>0</v>
          </cell>
        </row>
        <row r="257">
          <cell r="X257">
            <v>0</v>
          </cell>
        </row>
        <row r="258">
          <cell r="X258">
            <v>0</v>
          </cell>
        </row>
        <row r="259">
          <cell r="X259">
            <v>0</v>
          </cell>
        </row>
        <row r="260">
          <cell r="X260">
            <v>0</v>
          </cell>
        </row>
        <row r="261">
          <cell r="X261">
            <v>0</v>
          </cell>
        </row>
        <row r="262">
          <cell r="X262">
            <v>0</v>
          </cell>
        </row>
        <row r="263">
          <cell r="X263">
            <v>0</v>
          </cell>
        </row>
        <row r="264">
          <cell r="X264">
            <v>0</v>
          </cell>
        </row>
        <row r="265">
          <cell r="X265">
            <v>0</v>
          </cell>
        </row>
      </sheetData>
      <sheetData sheetId="5" refreshError="1">
        <row r="12">
          <cell r="A12">
            <v>2</v>
          </cell>
        </row>
        <row r="15">
          <cell r="M15">
            <v>1</v>
          </cell>
        </row>
        <row r="16">
          <cell r="M16" t="str">
            <v/>
          </cell>
        </row>
        <row r="17">
          <cell r="M17" t="str">
            <v/>
          </cell>
        </row>
        <row r="18">
          <cell r="M18">
            <v>2</v>
          </cell>
        </row>
        <row r="19">
          <cell r="M19">
            <v>2</v>
          </cell>
        </row>
        <row r="20">
          <cell r="M20">
            <v>2</v>
          </cell>
        </row>
        <row r="21">
          <cell r="M21">
            <v>2</v>
          </cell>
        </row>
        <row r="22">
          <cell r="M22">
            <v>2</v>
          </cell>
        </row>
        <row r="23">
          <cell r="M23">
            <v>2</v>
          </cell>
        </row>
        <row r="24">
          <cell r="M24">
            <v>2</v>
          </cell>
        </row>
        <row r="25">
          <cell r="M25">
            <v>2</v>
          </cell>
        </row>
        <row r="26">
          <cell r="M26">
            <v>2</v>
          </cell>
        </row>
        <row r="27">
          <cell r="M27">
            <v>2</v>
          </cell>
        </row>
        <row r="28">
          <cell r="M28">
            <v>2</v>
          </cell>
        </row>
        <row r="29">
          <cell r="M29">
            <v>2</v>
          </cell>
        </row>
        <row r="30">
          <cell r="M30">
            <v>2</v>
          </cell>
        </row>
        <row r="31">
          <cell r="M31">
            <v>2</v>
          </cell>
        </row>
        <row r="32">
          <cell r="M32">
            <v>2</v>
          </cell>
        </row>
        <row r="33">
          <cell r="M33">
            <v>2</v>
          </cell>
        </row>
        <row r="34">
          <cell r="M34">
            <v>2</v>
          </cell>
        </row>
        <row r="35">
          <cell r="M35">
            <v>2</v>
          </cell>
        </row>
        <row r="36">
          <cell r="M36">
            <v>2</v>
          </cell>
        </row>
        <row r="37">
          <cell r="M37">
            <v>2</v>
          </cell>
        </row>
        <row r="38">
          <cell r="M38">
            <v>2</v>
          </cell>
        </row>
        <row r="39">
          <cell r="M39">
            <v>2</v>
          </cell>
        </row>
        <row r="40">
          <cell r="M40">
            <v>2</v>
          </cell>
        </row>
        <row r="41">
          <cell r="M41">
            <v>2</v>
          </cell>
        </row>
        <row r="42">
          <cell r="M42">
            <v>2</v>
          </cell>
        </row>
        <row r="43">
          <cell r="M43">
            <v>2</v>
          </cell>
        </row>
        <row r="44">
          <cell r="M44">
            <v>2</v>
          </cell>
        </row>
        <row r="45">
          <cell r="M45">
            <v>2</v>
          </cell>
        </row>
        <row r="46">
          <cell r="M46">
            <v>2</v>
          </cell>
        </row>
        <row r="47">
          <cell r="M47">
            <v>2</v>
          </cell>
        </row>
        <row r="48">
          <cell r="M48">
            <v>2</v>
          </cell>
        </row>
        <row r="49">
          <cell r="M49">
            <v>2</v>
          </cell>
        </row>
        <row r="50">
          <cell r="M50">
            <v>2</v>
          </cell>
        </row>
        <row r="51">
          <cell r="M51">
            <v>2</v>
          </cell>
        </row>
        <row r="52">
          <cell r="M52">
            <v>2</v>
          </cell>
        </row>
        <row r="53">
          <cell r="M53">
            <v>2</v>
          </cell>
        </row>
        <row r="54">
          <cell r="M54">
            <v>2</v>
          </cell>
        </row>
        <row r="55">
          <cell r="M55">
            <v>2</v>
          </cell>
        </row>
        <row r="56">
          <cell r="M56">
            <v>2</v>
          </cell>
        </row>
        <row r="57">
          <cell r="M57">
            <v>2</v>
          </cell>
        </row>
        <row r="58">
          <cell r="M58">
            <v>2</v>
          </cell>
        </row>
        <row r="59">
          <cell r="M59">
            <v>2</v>
          </cell>
        </row>
        <row r="60">
          <cell r="M60">
            <v>2</v>
          </cell>
        </row>
        <row r="61">
          <cell r="M61">
            <v>2</v>
          </cell>
        </row>
        <row r="62">
          <cell r="M62">
            <v>2</v>
          </cell>
        </row>
        <row r="63">
          <cell r="M63">
            <v>2</v>
          </cell>
        </row>
        <row r="64">
          <cell r="M64">
            <v>2</v>
          </cell>
        </row>
        <row r="65">
          <cell r="M65">
            <v>2</v>
          </cell>
        </row>
        <row r="66">
          <cell r="M66">
            <v>2</v>
          </cell>
        </row>
        <row r="67">
          <cell r="M67">
            <v>2</v>
          </cell>
        </row>
        <row r="68">
          <cell r="M68">
            <v>2</v>
          </cell>
        </row>
        <row r="69">
          <cell r="M69">
            <v>2</v>
          </cell>
        </row>
        <row r="70">
          <cell r="M70">
            <v>2</v>
          </cell>
        </row>
        <row r="71">
          <cell r="M71">
            <v>2</v>
          </cell>
        </row>
        <row r="72">
          <cell r="M72">
            <v>2</v>
          </cell>
        </row>
        <row r="73">
          <cell r="M73">
            <v>2</v>
          </cell>
        </row>
        <row r="74">
          <cell r="M74">
            <v>2</v>
          </cell>
        </row>
        <row r="75">
          <cell r="M75">
            <v>2</v>
          </cell>
        </row>
        <row r="76">
          <cell r="M76">
            <v>2</v>
          </cell>
        </row>
        <row r="77">
          <cell r="M77">
            <v>2</v>
          </cell>
        </row>
        <row r="78">
          <cell r="M78">
            <v>2</v>
          </cell>
        </row>
        <row r="79">
          <cell r="M79">
            <v>2</v>
          </cell>
        </row>
        <row r="80">
          <cell r="M80">
            <v>2</v>
          </cell>
        </row>
        <row r="81">
          <cell r="M81">
            <v>2</v>
          </cell>
        </row>
        <row r="82">
          <cell r="M82">
            <v>2</v>
          </cell>
        </row>
        <row r="83">
          <cell r="M83">
            <v>2</v>
          </cell>
        </row>
        <row r="84">
          <cell r="M84">
            <v>2</v>
          </cell>
        </row>
        <row r="85">
          <cell r="M85">
            <v>2</v>
          </cell>
        </row>
        <row r="86">
          <cell r="M86">
            <v>2</v>
          </cell>
        </row>
        <row r="87">
          <cell r="M87">
            <v>2</v>
          </cell>
        </row>
        <row r="88">
          <cell r="M88">
            <v>2</v>
          </cell>
        </row>
        <row r="89">
          <cell r="M89">
            <v>2</v>
          </cell>
        </row>
        <row r="90">
          <cell r="M90">
            <v>2</v>
          </cell>
        </row>
        <row r="91">
          <cell r="M91">
            <v>2</v>
          </cell>
        </row>
        <row r="92">
          <cell r="M92">
            <v>2</v>
          </cell>
        </row>
        <row r="93">
          <cell r="M93">
            <v>2</v>
          </cell>
        </row>
        <row r="94">
          <cell r="M94">
            <v>2</v>
          </cell>
        </row>
        <row r="95">
          <cell r="M95">
            <v>2</v>
          </cell>
        </row>
        <row r="96">
          <cell r="M96">
            <v>2</v>
          </cell>
        </row>
        <row r="97">
          <cell r="M97">
            <v>2</v>
          </cell>
        </row>
        <row r="98">
          <cell r="M98">
            <v>2</v>
          </cell>
        </row>
        <row r="99">
          <cell r="M99">
            <v>2</v>
          </cell>
        </row>
        <row r="100">
          <cell r="M100">
            <v>2</v>
          </cell>
        </row>
        <row r="101">
          <cell r="M101">
            <v>2</v>
          </cell>
        </row>
        <row r="102">
          <cell r="M102">
            <v>2</v>
          </cell>
        </row>
        <row r="103">
          <cell r="M103">
            <v>2</v>
          </cell>
        </row>
        <row r="104">
          <cell r="M104">
            <v>2</v>
          </cell>
        </row>
        <row r="105">
          <cell r="M105">
            <v>2</v>
          </cell>
        </row>
        <row r="106">
          <cell r="M106">
            <v>2</v>
          </cell>
        </row>
        <row r="107">
          <cell r="M107">
            <v>2</v>
          </cell>
        </row>
        <row r="108">
          <cell r="M108">
            <v>2</v>
          </cell>
        </row>
        <row r="109">
          <cell r="M109">
            <v>2</v>
          </cell>
        </row>
        <row r="110">
          <cell r="M110">
            <v>2</v>
          </cell>
        </row>
        <row r="111">
          <cell r="M111">
            <v>2</v>
          </cell>
        </row>
        <row r="112">
          <cell r="M112">
            <v>2</v>
          </cell>
        </row>
        <row r="113">
          <cell r="M113">
            <v>2</v>
          </cell>
        </row>
        <row r="114">
          <cell r="M114">
            <v>2</v>
          </cell>
        </row>
        <row r="115">
          <cell r="M115">
            <v>2</v>
          </cell>
        </row>
        <row r="116">
          <cell r="M116">
            <v>2</v>
          </cell>
        </row>
        <row r="117">
          <cell r="M117">
            <v>2</v>
          </cell>
        </row>
        <row r="118">
          <cell r="M118">
            <v>2</v>
          </cell>
        </row>
        <row r="119">
          <cell r="M119">
            <v>2</v>
          </cell>
        </row>
        <row r="120">
          <cell r="M120">
            <v>2</v>
          </cell>
        </row>
        <row r="121">
          <cell r="M121">
            <v>2</v>
          </cell>
        </row>
        <row r="122">
          <cell r="M122">
            <v>2</v>
          </cell>
        </row>
        <row r="123">
          <cell r="M123">
            <v>2</v>
          </cell>
        </row>
        <row r="124">
          <cell r="M124">
            <v>2</v>
          </cell>
        </row>
        <row r="125">
          <cell r="M125">
            <v>2</v>
          </cell>
        </row>
        <row r="126">
          <cell r="M126">
            <v>2</v>
          </cell>
        </row>
        <row r="127">
          <cell r="M127">
            <v>2</v>
          </cell>
        </row>
        <row r="128">
          <cell r="M128">
            <v>2</v>
          </cell>
        </row>
        <row r="129">
          <cell r="M129">
            <v>2</v>
          </cell>
        </row>
        <row r="130">
          <cell r="M130">
            <v>2</v>
          </cell>
        </row>
        <row r="131">
          <cell r="M131">
            <v>2</v>
          </cell>
        </row>
        <row r="132">
          <cell r="M132">
            <v>2</v>
          </cell>
        </row>
        <row r="133">
          <cell r="M133">
            <v>2</v>
          </cell>
        </row>
        <row r="134">
          <cell r="M134">
            <v>2</v>
          </cell>
        </row>
        <row r="135">
          <cell r="M135">
            <v>2</v>
          </cell>
        </row>
        <row r="136">
          <cell r="M136">
            <v>2</v>
          </cell>
        </row>
        <row r="137">
          <cell r="M137">
            <v>2</v>
          </cell>
        </row>
        <row r="138">
          <cell r="M138">
            <v>2</v>
          </cell>
        </row>
        <row r="139">
          <cell r="M139">
            <v>2</v>
          </cell>
        </row>
        <row r="140">
          <cell r="M140">
            <v>2</v>
          </cell>
        </row>
        <row r="141">
          <cell r="M141">
            <v>2</v>
          </cell>
        </row>
        <row r="142">
          <cell r="M142">
            <v>2</v>
          </cell>
        </row>
        <row r="143">
          <cell r="M143">
            <v>2</v>
          </cell>
        </row>
        <row r="144">
          <cell r="M144">
            <v>2</v>
          </cell>
        </row>
        <row r="145">
          <cell r="M145">
            <v>2</v>
          </cell>
        </row>
        <row r="146">
          <cell r="M146">
            <v>2</v>
          </cell>
        </row>
        <row r="147">
          <cell r="M147">
            <v>2</v>
          </cell>
        </row>
        <row r="148">
          <cell r="M148">
            <v>2</v>
          </cell>
        </row>
        <row r="149">
          <cell r="M149">
            <v>2</v>
          </cell>
        </row>
        <row r="150">
          <cell r="M150">
            <v>2</v>
          </cell>
        </row>
        <row r="151">
          <cell r="M151">
            <v>2</v>
          </cell>
        </row>
        <row r="152">
          <cell r="M152">
            <v>2</v>
          </cell>
        </row>
        <row r="153">
          <cell r="M153">
            <v>2</v>
          </cell>
        </row>
        <row r="154">
          <cell r="M154">
            <v>2</v>
          </cell>
        </row>
        <row r="155">
          <cell r="M155">
            <v>2</v>
          </cell>
        </row>
        <row r="156">
          <cell r="M156">
            <v>2</v>
          </cell>
        </row>
        <row r="157">
          <cell r="M157">
            <v>2</v>
          </cell>
        </row>
        <row r="158">
          <cell r="M158">
            <v>2</v>
          </cell>
        </row>
        <row r="159">
          <cell r="M159">
            <v>2</v>
          </cell>
        </row>
        <row r="160">
          <cell r="M160">
            <v>2</v>
          </cell>
        </row>
        <row r="161">
          <cell r="M161">
            <v>2</v>
          </cell>
        </row>
        <row r="162">
          <cell r="M162">
            <v>2</v>
          </cell>
        </row>
        <row r="163">
          <cell r="M163">
            <v>2</v>
          </cell>
        </row>
        <row r="164">
          <cell r="M164">
            <v>2</v>
          </cell>
        </row>
        <row r="165">
          <cell r="M165">
            <v>2</v>
          </cell>
        </row>
        <row r="166">
          <cell r="M166">
            <v>2</v>
          </cell>
        </row>
        <row r="167">
          <cell r="M167">
            <v>2</v>
          </cell>
        </row>
        <row r="168">
          <cell r="M168">
            <v>2</v>
          </cell>
        </row>
        <row r="169">
          <cell r="M169">
            <v>2</v>
          </cell>
        </row>
        <row r="170">
          <cell r="M170">
            <v>2</v>
          </cell>
        </row>
        <row r="171">
          <cell r="M171">
            <v>2</v>
          </cell>
        </row>
        <row r="172">
          <cell r="M172">
            <v>2</v>
          </cell>
        </row>
        <row r="173">
          <cell r="M173">
            <v>2</v>
          </cell>
        </row>
        <row r="174">
          <cell r="M174">
            <v>2</v>
          </cell>
        </row>
        <row r="175">
          <cell r="M175">
            <v>2</v>
          </cell>
        </row>
        <row r="176">
          <cell r="M176">
            <v>2</v>
          </cell>
        </row>
        <row r="177">
          <cell r="M177">
            <v>2</v>
          </cell>
        </row>
        <row r="178">
          <cell r="M178">
            <v>2</v>
          </cell>
        </row>
        <row r="179">
          <cell r="M179">
            <v>2</v>
          </cell>
        </row>
        <row r="180">
          <cell r="M180">
            <v>2</v>
          </cell>
        </row>
        <row r="181">
          <cell r="M181">
            <v>2</v>
          </cell>
        </row>
        <row r="182">
          <cell r="M182">
            <v>2</v>
          </cell>
        </row>
        <row r="183">
          <cell r="M183">
            <v>2</v>
          </cell>
        </row>
        <row r="184">
          <cell r="M184">
            <v>2</v>
          </cell>
        </row>
        <row r="185">
          <cell r="M185">
            <v>2</v>
          </cell>
        </row>
        <row r="186">
          <cell r="M186">
            <v>2</v>
          </cell>
        </row>
        <row r="187">
          <cell r="M187">
            <v>2</v>
          </cell>
        </row>
        <row r="188">
          <cell r="M188">
            <v>2</v>
          </cell>
        </row>
        <row r="189">
          <cell r="M189">
            <v>2</v>
          </cell>
        </row>
        <row r="190">
          <cell r="M190">
            <v>2</v>
          </cell>
        </row>
        <row r="191">
          <cell r="M191">
            <v>2</v>
          </cell>
        </row>
        <row r="192">
          <cell r="M192">
            <v>2</v>
          </cell>
        </row>
        <row r="193">
          <cell r="M193">
            <v>2</v>
          </cell>
        </row>
        <row r="194">
          <cell r="M194">
            <v>2</v>
          </cell>
        </row>
        <row r="195">
          <cell r="M195">
            <v>2</v>
          </cell>
        </row>
        <row r="196">
          <cell r="M196">
            <v>2</v>
          </cell>
        </row>
        <row r="197">
          <cell r="M197">
            <v>2</v>
          </cell>
        </row>
        <row r="198">
          <cell r="M198">
            <v>2</v>
          </cell>
        </row>
        <row r="199">
          <cell r="M199">
            <v>2</v>
          </cell>
        </row>
        <row r="200">
          <cell r="M200">
            <v>2</v>
          </cell>
        </row>
        <row r="201">
          <cell r="M201">
            <v>2</v>
          </cell>
        </row>
        <row r="202">
          <cell r="M202">
            <v>2</v>
          </cell>
        </row>
        <row r="203">
          <cell r="M203">
            <v>2</v>
          </cell>
        </row>
        <row r="204">
          <cell r="M204">
            <v>2</v>
          </cell>
        </row>
        <row r="205">
          <cell r="M205">
            <v>2</v>
          </cell>
        </row>
        <row r="206">
          <cell r="M206">
            <v>2</v>
          </cell>
        </row>
        <row r="207">
          <cell r="M207">
            <v>2</v>
          </cell>
        </row>
        <row r="208">
          <cell r="M208">
            <v>2</v>
          </cell>
        </row>
        <row r="209">
          <cell r="M209">
            <v>2</v>
          </cell>
        </row>
        <row r="210">
          <cell r="M210">
            <v>2</v>
          </cell>
        </row>
        <row r="211">
          <cell r="M211">
            <v>2</v>
          </cell>
        </row>
        <row r="212">
          <cell r="M212">
            <v>2</v>
          </cell>
        </row>
        <row r="213">
          <cell r="M213">
            <v>2</v>
          </cell>
        </row>
        <row r="214">
          <cell r="M214">
            <v>2</v>
          </cell>
        </row>
        <row r="215">
          <cell r="M215">
            <v>2</v>
          </cell>
        </row>
        <row r="216">
          <cell r="M216">
            <v>2</v>
          </cell>
        </row>
        <row r="217">
          <cell r="M217">
            <v>2</v>
          </cell>
        </row>
        <row r="218">
          <cell r="M218">
            <v>2</v>
          </cell>
        </row>
        <row r="219">
          <cell r="M219">
            <v>2</v>
          </cell>
        </row>
        <row r="220">
          <cell r="M220">
            <v>2</v>
          </cell>
        </row>
        <row r="221">
          <cell r="M221">
            <v>2</v>
          </cell>
        </row>
        <row r="222">
          <cell r="M222">
            <v>2</v>
          </cell>
        </row>
        <row r="223">
          <cell r="M223">
            <v>2</v>
          </cell>
        </row>
        <row r="224">
          <cell r="M224">
            <v>2</v>
          </cell>
        </row>
        <row r="225">
          <cell r="M225">
            <v>2</v>
          </cell>
        </row>
        <row r="226">
          <cell r="M226">
            <v>2</v>
          </cell>
        </row>
        <row r="227">
          <cell r="M227">
            <v>2</v>
          </cell>
        </row>
        <row r="228">
          <cell r="M228">
            <v>2</v>
          </cell>
        </row>
        <row r="229">
          <cell r="M229">
            <v>2</v>
          </cell>
        </row>
        <row r="230">
          <cell r="M230">
            <v>2</v>
          </cell>
        </row>
        <row r="231">
          <cell r="M231">
            <v>2</v>
          </cell>
        </row>
        <row r="232">
          <cell r="M232">
            <v>2</v>
          </cell>
        </row>
        <row r="233">
          <cell r="M233">
            <v>2</v>
          </cell>
        </row>
        <row r="234">
          <cell r="M234">
            <v>2</v>
          </cell>
        </row>
        <row r="235">
          <cell r="M235">
            <v>2</v>
          </cell>
        </row>
        <row r="236">
          <cell r="M236">
            <v>2</v>
          </cell>
        </row>
        <row r="237">
          <cell r="M237">
            <v>2</v>
          </cell>
        </row>
        <row r="238">
          <cell r="M238">
            <v>2</v>
          </cell>
        </row>
        <row r="239">
          <cell r="M239">
            <v>2</v>
          </cell>
        </row>
        <row r="240">
          <cell r="M240">
            <v>2</v>
          </cell>
        </row>
        <row r="241">
          <cell r="M241">
            <v>2</v>
          </cell>
        </row>
        <row r="242">
          <cell r="M242">
            <v>2</v>
          </cell>
        </row>
        <row r="243">
          <cell r="M243">
            <v>2</v>
          </cell>
        </row>
        <row r="244">
          <cell r="M244">
            <v>2</v>
          </cell>
        </row>
        <row r="245">
          <cell r="M245">
            <v>2</v>
          </cell>
        </row>
        <row r="246">
          <cell r="M246">
            <v>2</v>
          </cell>
        </row>
        <row r="247">
          <cell r="M247">
            <v>2</v>
          </cell>
        </row>
        <row r="248">
          <cell r="M248">
            <v>2</v>
          </cell>
        </row>
        <row r="249">
          <cell r="M249">
            <v>2</v>
          </cell>
        </row>
        <row r="250">
          <cell r="M250">
            <v>2</v>
          </cell>
        </row>
        <row r="251">
          <cell r="M251">
            <v>2</v>
          </cell>
        </row>
        <row r="252">
          <cell r="M252">
            <v>2</v>
          </cell>
        </row>
        <row r="253">
          <cell r="M253">
            <v>2</v>
          </cell>
        </row>
        <row r="254">
          <cell r="M254">
            <v>2</v>
          </cell>
        </row>
        <row r="255">
          <cell r="M255">
            <v>2</v>
          </cell>
        </row>
        <row r="256">
          <cell r="M256">
            <v>2</v>
          </cell>
        </row>
        <row r="257">
          <cell r="M257">
            <v>2</v>
          </cell>
        </row>
        <row r="258">
          <cell r="M258">
            <v>2</v>
          </cell>
        </row>
        <row r="259">
          <cell r="M259">
            <v>2</v>
          </cell>
        </row>
        <row r="260">
          <cell r="M260">
            <v>2</v>
          </cell>
        </row>
        <row r="261">
          <cell r="M261">
            <v>2</v>
          </cell>
        </row>
        <row r="262">
          <cell r="M262">
            <v>2</v>
          </cell>
        </row>
        <row r="263">
          <cell r="M263">
            <v>2</v>
          </cell>
        </row>
        <row r="264">
          <cell r="M264">
            <v>2</v>
          </cell>
        </row>
        <row r="265">
          <cell r="M265">
            <v>2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56"/>
  <sheetViews>
    <sheetView tabSelected="1" zoomScale="85" zoomScaleNormal="85" workbookViewId="0">
      <selection activeCell="F22" sqref="F22"/>
    </sheetView>
  </sheetViews>
  <sheetFormatPr defaultRowHeight="15" x14ac:dyDescent="0.2"/>
  <cols>
    <col min="1" max="1" width="24.7109375" style="7" customWidth="1"/>
    <col min="2" max="2" width="24.42578125" style="1" customWidth="1"/>
    <col min="3" max="3" width="13.7109375" style="1" customWidth="1"/>
    <col min="4" max="4" width="53.140625" style="1" customWidth="1"/>
    <col min="5" max="5" width="11.5703125" style="1" customWidth="1"/>
    <col min="6" max="6" width="9" style="1" customWidth="1"/>
    <col min="7" max="7" width="20.42578125" style="117" customWidth="1"/>
    <col min="8" max="8" width="12.28515625" style="128" customWidth="1"/>
    <col min="9" max="9" width="23.42578125" style="1" customWidth="1"/>
    <col min="10" max="10" width="5.42578125" style="1" customWidth="1"/>
    <col min="11" max="11" width="23.7109375" style="1" customWidth="1"/>
    <col min="12" max="16384" width="9.140625" style="1"/>
  </cols>
  <sheetData>
    <row r="1" spans="1:9" ht="15.75" thickBot="1" x14ac:dyDescent="0.25"/>
    <row r="2" spans="1:9" x14ac:dyDescent="0.2">
      <c r="A2" s="100"/>
      <c r="B2" s="67"/>
      <c r="C2" s="68"/>
      <c r="D2" s="68"/>
      <c r="E2" s="68"/>
      <c r="F2" s="68"/>
      <c r="G2" s="118"/>
      <c r="H2" s="129"/>
      <c r="I2" s="97"/>
    </row>
    <row r="3" spans="1:9" x14ac:dyDescent="0.2">
      <c r="A3" s="101"/>
      <c r="B3" s="69"/>
      <c r="H3" s="130"/>
      <c r="I3" s="98"/>
    </row>
    <row r="4" spans="1:9" ht="15.75" x14ac:dyDescent="0.25">
      <c r="A4" s="101"/>
      <c r="B4" s="198" t="s">
        <v>6</v>
      </c>
      <c r="C4" s="199"/>
      <c r="D4" s="199"/>
      <c r="E4" s="199"/>
      <c r="F4" s="199"/>
      <c r="G4" s="199"/>
      <c r="H4" s="200"/>
      <c r="I4" s="98"/>
    </row>
    <row r="5" spans="1:9" ht="15.75" customHeight="1" x14ac:dyDescent="0.25">
      <c r="A5" s="101"/>
      <c r="B5" s="198" t="s">
        <v>7</v>
      </c>
      <c r="C5" s="199"/>
      <c r="D5" s="199"/>
      <c r="E5" s="199"/>
      <c r="F5" s="199"/>
      <c r="G5" s="199"/>
      <c r="H5" s="200"/>
      <c r="I5" s="98"/>
    </row>
    <row r="6" spans="1:9" ht="15.75" customHeight="1" x14ac:dyDescent="0.25">
      <c r="A6" s="101"/>
      <c r="B6" s="198" t="s">
        <v>8</v>
      </c>
      <c r="C6" s="199"/>
      <c r="D6" s="199"/>
      <c r="E6" s="199"/>
      <c r="F6" s="199"/>
      <c r="G6" s="199"/>
      <c r="H6" s="200"/>
      <c r="I6" s="98"/>
    </row>
    <row r="7" spans="1:9" ht="15.75" x14ac:dyDescent="0.25">
      <c r="A7" s="101"/>
      <c r="B7" s="198" t="s">
        <v>120</v>
      </c>
      <c r="C7" s="199"/>
      <c r="D7" s="199"/>
      <c r="E7" s="199"/>
      <c r="F7" s="199"/>
      <c r="G7" s="199"/>
      <c r="H7" s="200"/>
      <c r="I7" s="98"/>
    </row>
    <row r="8" spans="1:9" ht="16.5" thickBot="1" x14ac:dyDescent="0.3">
      <c r="A8" s="102"/>
      <c r="B8" s="70"/>
      <c r="C8" s="71"/>
      <c r="D8" s="71"/>
      <c r="E8" s="72"/>
      <c r="F8" s="71"/>
      <c r="G8" s="119"/>
      <c r="H8" s="131"/>
      <c r="I8" s="99"/>
    </row>
    <row r="9" spans="1:9" ht="15.75" customHeight="1" thickBot="1" x14ac:dyDescent="0.3">
      <c r="A9" s="204" t="s">
        <v>9</v>
      </c>
      <c r="B9" s="205"/>
      <c r="C9" s="205"/>
      <c r="D9" s="206"/>
      <c r="E9" s="206"/>
      <c r="F9" s="206"/>
      <c r="G9" s="206"/>
      <c r="H9" s="206"/>
      <c r="I9" s="207"/>
    </row>
    <row r="10" spans="1:9" ht="15.75" customHeight="1" thickBot="1" x14ac:dyDescent="0.3">
      <c r="A10" s="8"/>
      <c r="B10" s="2"/>
      <c r="C10" s="2"/>
      <c r="D10" s="2"/>
      <c r="E10" s="2"/>
      <c r="F10" s="2"/>
      <c r="G10" s="120"/>
      <c r="H10" s="132"/>
      <c r="I10" s="2"/>
    </row>
    <row r="11" spans="1:9" ht="15.75" customHeight="1" x14ac:dyDescent="0.25">
      <c r="A11" s="9" t="s">
        <v>0</v>
      </c>
      <c r="B11" s="201" t="s">
        <v>87</v>
      </c>
      <c r="C11" s="202"/>
      <c r="D11" s="202"/>
      <c r="E11" s="6"/>
      <c r="F11" s="6"/>
      <c r="G11" s="121"/>
      <c r="H11" s="133"/>
      <c r="I11" s="24" t="s">
        <v>122</v>
      </c>
    </row>
    <row r="12" spans="1:9" x14ac:dyDescent="0.2">
      <c r="A12" s="10" t="s">
        <v>1</v>
      </c>
      <c r="B12" s="208" t="s">
        <v>121</v>
      </c>
      <c r="C12" s="209"/>
      <c r="D12" s="209"/>
      <c r="E12" s="3"/>
      <c r="F12" s="3"/>
      <c r="G12" s="122"/>
      <c r="H12" s="134"/>
      <c r="I12" s="4"/>
    </row>
    <row r="13" spans="1:9" x14ac:dyDescent="0.2">
      <c r="A13" s="11" t="s">
        <v>11</v>
      </c>
      <c r="B13" s="65" t="s">
        <v>19</v>
      </c>
      <c r="C13" s="203" t="s">
        <v>134</v>
      </c>
      <c r="D13" s="203"/>
      <c r="E13" s="12"/>
      <c r="F13" s="12"/>
      <c r="G13" s="123"/>
      <c r="H13" s="135"/>
      <c r="I13" s="13"/>
    </row>
    <row r="14" spans="1:9" ht="16.5" customHeight="1" thickBot="1" x14ac:dyDescent="0.25">
      <c r="A14" s="29" t="s">
        <v>47</v>
      </c>
      <c r="B14" s="66">
        <f>Plan2!$J$14</f>
        <v>0.22600000000000001</v>
      </c>
      <c r="C14" s="17"/>
      <c r="D14" s="18"/>
      <c r="E14" s="5"/>
      <c r="F14" s="5"/>
      <c r="G14" s="124"/>
      <c r="H14" s="136"/>
      <c r="I14" s="48"/>
    </row>
    <row r="16" spans="1:9" x14ac:dyDescent="0.2">
      <c r="A16" s="20" t="s">
        <v>10</v>
      </c>
      <c r="B16" s="21" t="s">
        <v>2</v>
      </c>
      <c r="C16" s="21" t="s">
        <v>12</v>
      </c>
      <c r="D16" s="21" t="s">
        <v>3</v>
      </c>
      <c r="E16" s="21" t="s">
        <v>4</v>
      </c>
      <c r="F16" s="21" t="s">
        <v>17</v>
      </c>
      <c r="G16" s="125" t="s">
        <v>16</v>
      </c>
      <c r="H16" s="137" t="s">
        <v>15</v>
      </c>
      <c r="I16" s="21" t="s">
        <v>5</v>
      </c>
    </row>
    <row r="17" spans="1:9" ht="15.75" x14ac:dyDescent="0.25">
      <c r="A17" s="16">
        <v>1</v>
      </c>
      <c r="B17" s="197" t="s">
        <v>88</v>
      </c>
      <c r="C17" s="197" t="s">
        <v>70</v>
      </c>
      <c r="D17" s="197" t="s">
        <v>70</v>
      </c>
      <c r="E17" s="197" t="s">
        <v>70</v>
      </c>
      <c r="F17" s="197" t="s">
        <v>70</v>
      </c>
      <c r="G17" s="197" t="s">
        <v>70</v>
      </c>
      <c r="H17" s="197" t="s">
        <v>70</v>
      </c>
      <c r="I17" s="22">
        <f>I19+I23+I28+I33</f>
        <v>142455.48806599999</v>
      </c>
    </row>
    <row r="18" spans="1:9" ht="15.75" x14ac:dyDescent="0.25">
      <c r="A18" s="16" t="s">
        <v>61</v>
      </c>
      <c r="B18" s="103" t="s">
        <v>72</v>
      </c>
      <c r="C18" s="104"/>
      <c r="D18" s="104"/>
      <c r="E18" s="104"/>
      <c r="F18" s="104"/>
      <c r="G18" s="126"/>
      <c r="H18" s="138"/>
      <c r="I18" s="22"/>
    </row>
    <row r="19" spans="1:9" ht="15.75" x14ac:dyDescent="0.25">
      <c r="A19" s="16" t="s">
        <v>73</v>
      </c>
      <c r="B19" s="210" t="s">
        <v>71</v>
      </c>
      <c r="C19" s="211"/>
      <c r="D19" s="211"/>
      <c r="E19" s="211"/>
      <c r="F19" s="211"/>
      <c r="G19" s="211"/>
      <c r="H19" s="212"/>
      <c r="I19" s="22">
        <f>SUM(I20,I21)</f>
        <v>4054.0583359999996</v>
      </c>
    </row>
    <row r="20" spans="1:9" ht="58.5" customHeight="1" x14ac:dyDescent="0.25">
      <c r="A20" s="14" t="s">
        <v>74</v>
      </c>
      <c r="B20" s="14">
        <v>10775</v>
      </c>
      <c r="C20" s="14" t="s">
        <v>57</v>
      </c>
      <c r="D20" s="23" t="s">
        <v>89</v>
      </c>
      <c r="E20" s="14" t="s">
        <v>75</v>
      </c>
      <c r="F20" s="47">
        <v>2</v>
      </c>
      <c r="G20" s="127">
        <v>1100</v>
      </c>
      <c r="H20" s="139">
        <f t="shared" ref="H20" si="0">G20*($B$14+1)</f>
        <v>1348.6</v>
      </c>
      <c r="I20" s="19">
        <f t="shared" ref="I20:I21" si="1">H20*F20</f>
        <v>2697.2</v>
      </c>
    </row>
    <row r="21" spans="1:9" ht="42.75" customHeight="1" x14ac:dyDescent="0.25">
      <c r="A21" s="14" t="s">
        <v>76</v>
      </c>
      <c r="B21" s="14">
        <v>103689</v>
      </c>
      <c r="C21" s="14" t="s">
        <v>13</v>
      </c>
      <c r="D21" s="23" t="s">
        <v>123</v>
      </c>
      <c r="E21" s="14" t="s">
        <v>58</v>
      </c>
      <c r="F21" s="47">
        <v>2.4</v>
      </c>
      <c r="G21" s="127">
        <v>461.14</v>
      </c>
      <c r="H21" s="139">
        <f>G21*($B$14+1)</f>
        <v>565.35763999999995</v>
      </c>
      <c r="I21" s="19">
        <f t="shared" si="1"/>
        <v>1356.8583359999998</v>
      </c>
    </row>
    <row r="22" spans="1:9" ht="15.75" x14ac:dyDescent="0.25">
      <c r="A22" s="16" t="s">
        <v>62</v>
      </c>
      <c r="B22" s="103" t="s">
        <v>90</v>
      </c>
      <c r="C22" s="104"/>
      <c r="D22" s="104"/>
      <c r="E22" s="104"/>
      <c r="F22" s="104"/>
      <c r="G22" s="126"/>
      <c r="H22" s="138"/>
      <c r="I22" s="22"/>
    </row>
    <row r="23" spans="1:9" ht="15.75" x14ac:dyDescent="0.25">
      <c r="A23" s="16" t="s">
        <v>77</v>
      </c>
      <c r="B23" s="210" t="s">
        <v>91</v>
      </c>
      <c r="C23" s="211"/>
      <c r="D23" s="211"/>
      <c r="E23" s="211"/>
      <c r="F23" s="211"/>
      <c r="G23" s="211"/>
      <c r="H23" s="212"/>
      <c r="I23" s="22">
        <f>SUM(I24,I25,I26)</f>
        <v>21763.639369999997</v>
      </c>
    </row>
    <row r="24" spans="1:9" ht="26.25" customHeight="1" x14ac:dyDescent="0.25">
      <c r="A24" s="14" t="s">
        <v>92</v>
      </c>
      <c r="B24" s="14">
        <v>99063</v>
      </c>
      <c r="C24" s="14" t="s">
        <v>13</v>
      </c>
      <c r="D24" s="23" t="s">
        <v>99</v>
      </c>
      <c r="E24" s="14" t="s">
        <v>59</v>
      </c>
      <c r="F24" s="47">
        <v>89.1</v>
      </c>
      <c r="G24" s="127">
        <v>9.08</v>
      </c>
      <c r="H24" s="139">
        <f>G24*($B$14+1)</f>
        <v>11.13208</v>
      </c>
      <c r="I24" s="19">
        <f>PRODUCT(F24,H24)</f>
        <v>991.86832799999991</v>
      </c>
    </row>
    <row r="25" spans="1:9" ht="69.75" customHeight="1" x14ac:dyDescent="0.25">
      <c r="A25" s="14" t="s">
        <v>93</v>
      </c>
      <c r="B25" s="14">
        <v>95568</v>
      </c>
      <c r="C25" s="14" t="s">
        <v>13</v>
      </c>
      <c r="D25" s="23" t="s">
        <v>94</v>
      </c>
      <c r="E25" s="14" t="s">
        <v>59</v>
      </c>
      <c r="F25" s="47">
        <v>89.1</v>
      </c>
      <c r="G25" s="127">
        <v>109.27</v>
      </c>
      <c r="H25" s="139">
        <f>G25*($B$14+1)</f>
        <v>133.96501999999998</v>
      </c>
      <c r="I25" s="19">
        <f t="shared" ref="I25" si="2">H25*F25</f>
        <v>11936.283281999997</v>
      </c>
    </row>
    <row r="26" spans="1:9" ht="45" customHeight="1" x14ac:dyDescent="0.25">
      <c r="A26" s="14" t="s">
        <v>100</v>
      </c>
      <c r="B26" s="14">
        <v>97949</v>
      </c>
      <c r="C26" s="14" t="s">
        <v>13</v>
      </c>
      <c r="D26" s="23" t="s">
        <v>124</v>
      </c>
      <c r="E26" s="14" t="s">
        <v>95</v>
      </c>
      <c r="F26" s="47">
        <v>4</v>
      </c>
      <c r="G26" s="127">
        <v>1801.69</v>
      </c>
      <c r="H26" s="139">
        <f>G26*($B$14+1)</f>
        <v>2208.87194</v>
      </c>
      <c r="I26" s="19">
        <f t="shared" ref="I26" si="3">H26*F26</f>
        <v>8835.48776</v>
      </c>
    </row>
    <row r="27" spans="1:9" ht="15.75" x14ac:dyDescent="0.25">
      <c r="A27" s="16" t="s">
        <v>63</v>
      </c>
      <c r="B27" s="197" t="s">
        <v>96</v>
      </c>
      <c r="C27" s="197"/>
      <c r="D27" s="197"/>
      <c r="E27" s="197"/>
      <c r="F27" s="197"/>
      <c r="G27" s="197"/>
      <c r="H27" s="197"/>
      <c r="I27" s="22"/>
    </row>
    <row r="28" spans="1:9" ht="15.75" x14ac:dyDescent="0.25">
      <c r="A28" s="16" t="s">
        <v>79</v>
      </c>
      <c r="B28" s="210" t="s">
        <v>97</v>
      </c>
      <c r="C28" s="211"/>
      <c r="D28" s="211"/>
      <c r="E28" s="211"/>
      <c r="F28" s="211"/>
      <c r="G28" s="211"/>
      <c r="H28" s="212"/>
      <c r="I28" s="22">
        <f>SUM(I29,I30,I31,I32)</f>
        <v>116409.65628</v>
      </c>
    </row>
    <row r="29" spans="1:9" ht="20.25" customHeight="1" x14ac:dyDescent="0.25">
      <c r="A29" s="172" t="s">
        <v>98</v>
      </c>
      <c r="B29" s="172" t="s">
        <v>118</v>
      </c>
      <c r="C29" s="172" t="s">
        <v>126</v>
      </c>
      <c r="D29" s="172" t="s">
        <v>125</v>
      </c>
      <c r="E29" s="172" t="s">
        <v>59</v>
      </c>
      <c r="F29" s="173">
        <v>102</v>
      </c>
      <c r="G29" s="174">
        <v>1.05</v>
      </c>
      <c r="H29" s="175">
        <f t="shared" ref="H29:H32" si="4">G29*($B$14+1)</f>
        <v>1.2873000000000001</v>
      </c>
      <c r="I29" s="176">
        <f t="shared" ref="I29:I32" si="5">H29*F29</f>
        <v>131.30460000000002</v>
      </c>
    </row>
    <row r="30" spans="1:9" ht="41.25" customHeight="1" x14ac:dyDescent="0.25">
      <c r="A30" s="164" t="s">
        <v>101</v>
      </c>
      <c r="B30" s="164">
        <v>100576</v>
      </c>
      <c r="C30" s="164" t="s">
        <v>13</v>
      </c>
      <c r="D30" s="167" t="s">
        <v>128</v>
      </c>
      <c r="E30" s="164" t="s">
        <v>58</v>
      </c>
      <c r="F30" s="168">
        <v>1020</v>
      </c>
      <c r="G30" s="169">
        <v>2.23</v>
      </c>
      <c r="H30" s="170">
        <f t="shared" si="4"/>
        <v>2.7339799999999999</v>
      </c>
      <c r="I30" s="171">
        <f t="shared" si="5"/>
        <v>2788.6596</v>
      </c>
    </row>
    <row r="31" spans="1:9" ht="55.5" customHeight="1" x14ac:dyDescent="0.25">
      <c r="A31" s="14" t="s">
        <v>102</v>
      </c>
      <c r="B31" s="14">
        <v>94273</v>
      </c>
      <c r="C31" s="14" t="s">
        <v>13</v>
      </c>
      <c r="D31" s="23" t="s">
        <v>129</v>
      </c>
      <c r="E31" s="14" t="s">
        <v>59</v>
      </c>
      <c r="F31" s="47">
        <v>204</v>
      </c>
      <c r="G31" s="127">
        <v>50.92</v>
      </c>
      <c r="H31" s="139">
        <f t="shared" ref="H31" si="6">G31*($B$14+1)</f>
        <v>62.42792</v>
      </c>
      <c r="I31" s="105">
        <f t="shared" ref="I31" si="7">H31*F31</f>
        <v>12735.295679999999</v>
      </c>
    </row>
    <row r="32" spans="1:9" ht="42" customHeight="1" x14ac:dyDescent="0.25">
      <c r="A32" s="14" t="s">
        <v>103</v>
      </c>
      <c r="B32" s="14">
        <v>92404</v>
      </c>
      <c r="C32" s="14" t="s">
        <v>13</v>
      </c>
      <c r="D32" s="15" t="s">
        <v>78</v>
      </c>
      <c r="E32" s="14" t="s">
        <v>58</v>
      </c>
      <c r="F32" s="47">
        <v>1020</v>
      </c>
      <c r="G32" s="127">
        <v>80.569999999999993</v>
      </c>
      <c r="H32" s="139">
        <f t="shared" si="4"/>
        <v>98.778819999999996</v>
      </c>
      <c r="I32" s="19">
        <f t="shared" si="5"/>
        <v>100754.3964</v>
      </c>
    </row>
    <row r="33" spans="1:11" ht="15.75" x14ac:dyDescent="0.25">
      <c r="A33" s="16" t="s">
        <v>63</v>
      </c>
      <c r="B33" s="197" t="s">
        <v>80</v>
      </c>
      <c r="C33" s="197"/>
      <c r="D33" s="197"/>
      <c r="E33" s="197"/>
      <c r="F33" s="197"/>
      <c r="G33" s="197"/>
      <c r="H33" s="197"/>
      <c r="I33" s="22">
        <f>SUM(I34:I34)</f>
        <v>228.13408000000001</v>
      </c>
    </row>
    <row r="34" spans="1:11" ht="21.75" customHeight="1" x14ac:dyDescent="0.25">
      <c r="A34" s="14" t="s">
        <v>79</v>
      </c>
      <c r="B34" s="14">
        <v>88316</v>
      </c>
      <c r="C34" s="14" t="s">
        <v>13</v>
      </c>
      <c r="D34" s="23" t="s">
        <v>69</v>
      </c>
      <c r="E34" s="14" t="s">
        <v>60</v>
      </c>
      <c r="F34" s="47">
        <v>8</v>
      </c>
      <c r="G34" s="127">
        <v>23.26</v>
      </c>
      <c r="H34" s="139">
        <f t="shared" ref="H34" si="8">G34*($B$14+1)</f>
        <v>28.516760000000001</v>
      </c>
      <c r="I34" s="19">
        <f t="shared" ref="I34" si="9">H34*F34</f>
        <v>228.13408000000001</v>
      </c>
    </row>
    <row r="35" spans="1:11" ht="16.5" thickBot="1" x14ac:dyDescent="0.3">
      <c r="H35" s="140"/>
      <c r="I35" s="95"/>
      <c r="K35" s="113"/>
    </row>
    <row r="36" spans="1:11" ht="15.75" customHeight="1" thickBot="1" x14ac:dyDescent="0.3">
      <c r="F36" s="96" t="s">
        <v>14</v>
      </c>
      <c r="G36" s="194">
        <f>I28+I19+I33+I23</f>
        <v>142455.48806599999</v>
      </c>
      <c r="H36" s="195"/>
      <c r="I36" s="196"/>
      <c r="K36" s="113"/>
    </row>
    <row r="37" spans="1:11" ht="15.75" customHeight="1" x14ac:dyDescent="0.2"/>
    <row r="38" spans="1:11" ht="45" customHeight="1" x14ac:dyDescent="0.2"/>
    <row r="39" spans="1:11" ht="15.75" customHeight="1" x14ac:dyDescent="0.25">
      <c r="B39" s="213" t="s">
        <v>18</v>
      </c>
      <c r="C39" s="213"/>
      <c r="E39" s="221" t="s">
        <v>66</v>
      </c>
      <c r="F39" s="221"/>
      <c r="G39" s="221"/>
      <c r="H39" s="221"/>
    </row>
    <row r="40" spans="1:11" ht="15.75" customHeight="1" x14ac:dyDescent="0.25">
      <c r="B40" s="58"/>
      <c r="C40" s="58"/>
      <c r="D40" s="61"/>
      <c r="E40" s="50"/>
      <c r="F40" s="50"/>
      <c r="G40" s="120"/>
      <c r="I40" s="76"/>
    </row>
    <row r="41" spans="1:11" ht="15.75" customHeight="1" x14ac:dyDescent="0.25">
      <c r="B41" s="58"/>
      <c r="C41" s="58"/>
      <c r="D41" s="58"/>
      <c r="E41" s="50"/>
      <c r="F41" s="50"/>
      <c r="G41" s="120"/>
    </row>
    <row r="42" spans="1:11" ht="15.75" customHeight="1" x14ac:dyDescent="0.25">
      <c r="B42" s="220" t="s">
        <v>67</v>
      </c>
      <c r="C42" s="220"/>
      <c r="D42" s="58"/>
      <c r="E42" s="222" t="s">
        <v>67</v>
      </c>
      <c r="F42" s="222"/>
      <c r="G42" s="222"/>
      <c r="H42" s="222"/>
    </row>
    <row r="43" spans="1:11" ht="15.75" customHeight="1" x14ac:dyDescent="0.25">
      <c r="B43" s="57"/>
      <c r="C43" s="57"/>
      <c r="D43" s="58"/>
      <c r="E43" s="50"/>
      <c r="F43" s="50"/>
      <c r="G43" s="120"/>
      <c r="I43" s="76"/>
    </row>
    <row r="44" spans="1:11" ht="15.75" customHeight="1" x14ac:dyDescent="0.2">
      <c r="B44" s="214" t="s">
        <v>114</v>
      </c>
      <c r="C44" s="215"/>
      <c r="D44" s="58"/>
      <c r="E44" s="223" t="s">
        <v>130</v>
      </c>
      <c r="F44" s="224"/>
      <c r="G44" s="224"/>
      <c r="H44" s="225"/>
    </row>
    <row r="45" spans="1:11" ht="15.75" customHeight="1" x14ac:dyDescent="0.2">
      <c r="B45" s="216" t="s">
        <v>115</v>
      </c>
      <c r="C45" s="217"/>
      <c r="D45" s="60"/>
      <c r="E45" s="226" t="s">
        <v>65</v>
      </c>
      <c r="F45" s="227"/>
      <c r="G45" s="227"/>
      <c r="H45" s="228"/>
    </row>
    <row r="46" spans="1:11" ht="15.75" customHeight="1" x14ac:dyDescent="0.2">
      <c r="B46" s="218" t="s">
        <v>116</v>
      </c>
      <c r="C46" s="219"/>
      <c r="D46" s="60"/>
      <c r="E46" s="218" t="s">
        <v>131</v>
      </c>
      <c r="F46" s="229"/>
      <c r="G46" s="229"/>
      <c r="H46" s="219"/>
    </row>
    <row r="49" spans="3:11" ht="15.75" x14ac:dyDescent="0.25">
      <c r="H49" s="141"/>
      <c r="I49" s="76"/>
      <c r="J49" s="76"/>
      <c r="K49" s="76"/>
    </row>
    <row r="50" spans="3:11" ht="15.75" x14ac:dyDescent="0.25">
      <c r="C50" s="61"/>
      <c r="D50" s="61"/>
      <c r="H50" s="132"/>
      <c r="I50" s="50"/>
      <c r="J50" s="50"/>
    </row>
    <row r="51" spans="3:11" ht="15.75" x14ac:dyDescent="0.25">
      <c r="C51" s="58"/>
      <c r="D51" s="58"/>
      <c r="H51" s="132"/>
      <c r="I51" s="50"/>
      <c r="J51" s="50"/>
    </row>
    <row r="52" spans="3:11" ht="15.75" x14ac:dyDescent="0.25">
      <c r="C52" s="58"/>
      <c r="D52" s="58"/>
      <c r="H52" s="141"/>
      <c r="I52" s="76"/>
      <c r="J52" s="76"/>
      <c r="K52" s="76"/>
    </row>
    <row r="53" spans="3:11" ht="15.75" x14ac:dyDescent="0.25">
      <c r="C53" s="58"/>
      <c r="D53" s="58"/>
      <c r="H53" s="132"/>
      <c r="I53" s="50"/>
      <c r="J53" s="50"/>
    </row>
    <row r="54" spans="3:11" ht="15.75" x14ac:dyDescent="0.2">
      <c r="C54" s="58"/>
      <c r="D54" s="58"/>
    </row>
    <row r="55" spans="3:11" x14ac:dyDescent="0.2">
      <c r="C55" s="60"/>
      <c r="D55" s="60"/>
    </row>
    <row r="56" spans="3:11" x14ac:dyDescent="0.2">
      <c r="C56" s="60"/>
      <c r="D56" s="60"/>
    </row>
  </sheetData>
  <mergeCells count="25">
    <mergeCell ref="E39:H39"/>
    <mergeCell ref="E42:H42"/>
    <mergeCell ref="E44:H44"/>
    <mergeCell ref="E45:H45"/>
    <mergeCell ref="E46:H46"/>
    <mergeCell ref="B39:C39"/>
    <mergeCell ref="B44:C44"/>
    <mergeCell ref="B45:C45"/>
    <mergeCell ref="B46:C46"/>
    <mergeCell ref="B42:C42"/>
    <mergeCell ref="G36:I36"/>
    <mergeCell ref="B33:H33"/>
    <mergeCell ref="B17:H17"/>
    <mergeCell ref="B27:H27"/>
    <mergeCell ref="B4:H4"/>
    <mergeCell ref="B5:H5"/>
    <mergeCell ref="B6:H6"/>
    <mergeCell ref="B7:H7"/>
    <mergeCell ref="B11:D11"/>
    <mergeCell ref="C13:D13"/>
    <mergeCell ref="A9:I9"/>
    <mergeCell ref="B12:D12"/>
    <mergeCell ref="B19:H19"/>
    <mergeCell ref="B23:H23"/>
    <mergeCell ref="B28:H28"/>
  </mergeCells>
  <phoneticPr fontId="21" type="noConversion"/>
  <pageMargins left="0.25" right="0.25" top="0.75" bottom="0.75" header="0.3" footer="0.3"/>
  <pageSetup paperSize="9" scale="74" fitToHeight="0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06FAE-1D80-42F4-89FA-F530A7B0923C}">
  <sheetPr>
    <pageSetUpPr fitToPage="1"/>
  </sheetPr>
  <dimension ref="A1:J47"/>
  <sheetViews>
    <sheetView zoomScale="73" zoomScaleNormal="73" workbookViewId="0">
      <selection activeCell="J13" sqref="J13"/>
    </sheetView>
  </sheetViews>
  <sheetFormatPr defaultRowHeight="15" x14ac:dyDescent="0.25"/>
  <cols>
    <col min="1" max="1" width="25.85546875" customWidth="1"/>
    <col min="2" max="2" width="21.5703125" customWidth="1"/>
    <col min="3" max="3" width="59.5703125" customWidth="1"/>
    <col min="4" max="4" width="35.85546875" customWidth="1"/>
    <col min="5" max="5" width="17.7109375" customWidth="1"/>
    <col min="6" max="6" width="20.28515625" customWidth="1"/>
    <col min="7" max="7" width="22.140625" customWidth="1"/>
    <col min="8" max="8" width="0.140625" hidden="1" customWidth="1"/>
    <col min="9" max="9" width="21.42578125" hidden="1" customWidth="1"/>
    <col min="10" max="10" width="48.7109375" customWidth="1"/>
  </cols>
  <sheetData>
    <row r="1" spans="1:10" ht="15.75" x14ac:dyDescent="0.25">
      <c r="A1" s="100"/>
      <c r="B1" s="67"/>
      <c r="C1" s="68"/>
      <c r="D1" s="68"/>
      <c r="E1" s="68"/>
      <c r="F1" s="68"/>
      <c r="G1" s="118"/>
      <c r="H1" s="142"/>
      <c r="I1" s="1"/>
      <c r="J1" s="182"/>
    </row>
    <row r="2" spans="1:10" ht="15.75" x14ac:dyDescent="0.25">
      <c r="A2" s="101"/>
      <c r="B2" s="69"/>
      <c r="C2" s="1"/>
      <c r="D2" s="1"/>
      <c r="E2" s="1"/>
      <c r="F2" s="1"/>
      <c r="G2" s="117"/>
      <c r="H2" s="143"/>
      <c r="I2" s="1"/>
      <c r="J2" s="182"/>
    </row>
    <row r="3" spans="1:10" ht="15.75" x14ac:dyDescent="0.25">
      <c r="A3" s="101"/>
      <c r="B3" s="198" t="s">
        <v>6</v>
      </c>
      <c r="C3" s="199"/>
      <c r="D3" s="199"/>
      <c r="E3" s="199"/>
      <c r="F3" s="199"/>
      <c r="G3" s="199"/>
      <c r="H3" s="199"/>
      <c r="I3" s="1"/>
      <c r="J3" s="182"/>
    </row>
    <row r="4" spans="1:10" ht="15.75" x14ac:dyDescent="0.25">
      <c r="A4" s="101"/>
      <c r="B4" s="198" t="s">
        <v>7</v>
      </c>
      <c r="C4" s="199"/>
      <c r="D4" s="199"/>
      <c r="E4" s="199"/>
      <c r="F4" s="199"/>
      <c r="G4" s="199"/>
      <c r="H4" s="199"/>
      <c r="I4" s="1"/>
      <c r="J4" s="182"/>
    </row>
    <row r="5" spans="1:10" ht="15.75" x14ac:dyDescent="0.25">
      <c r="A5" s="101"/>
      <c r="B5" s="198" t="s">
        <v>8</v>
      </c>
      <c r="C5" s="199"/>
      <c r="D5" s="199"/>
      <c r="E5" s="199"/>
      <c r="F5" s="199"/>
      <c r="G5" s="199"/>
      <c r="H5" s="199"/>
      <c r="I5" s="1"/>
      <c r="J5" s="182"/>
    </row>
    <row r="6" spans="1:10" ht="15.75" x14ac:dyDescent="0.25">
      <c r="A6" s="101"/>
      <c r="B6" s="198" t="s">
        <v>120</v>
      </c>
      <c r="C6" s="199"/>
      <c r="D6" s="199"/>
      <c r="E6" s="199"/>
      <c r="F6" s="199"/>
      <c r="G6" s="199"/>
      <c r="H6" s="199"/>
      <c r="I6" s="1"/>
      <c r="J6" s="182"/>
    </row>
    <row r="7" spans="1:10" ht="16.5" thickBot="1" x14ac:dyDescent="0.3">
      <c r="A7" s="102"/>
      <c r="B7" s="70"/>
      <c r="C7" s="71"/>
      <c r="D7" s="71"/>
      <c r="E7" s="72"/>
      <c r="F7" s="71"/>
      <c r="G7" s="119"/>
      <c r="H7" s="144"/>
      <c r="I7" s="1"/>
      <c r="J7" s="182"/>
    </row>
    <row r="8" spans="1:10" ht="16.5" thickBot="1" x14ac:dyDescent="0.3">
      <c r="A8" s="230" t="s">
        <v>117</v>
      </c>
      <c r="B8" s="231"/>
      <c r="C8" s="231"/>
      <c r="D8" s="232"/>
      <c r="E8" s="232"/>
      <c r="F8" s="232"/>
      <c r="G8" s="232"/>
      <c r="H8" s="232"/>
      <c r="I8" s="232"/>
      <c r="J8" s="1"/>
    </row>
    <row r="9" spans="1:10" ht="16.5" thickBot="1" x14ac:dyDescent="0.3">
      <c r="A9" s="8"/>
      <c r="B9" s="2"/>
      <c r="C9" s="2"/>
      <c r="D9" s="2"/>
      <c r="E9" s="2"/>
      <c r="F9" s="2"/>
      <c r="G9" s="150"/>
      <c r="H9" s="132"/>
      <c r="I9" s="2"/>
      <c r="J9" s="1"/>
    </row>
    <row r="10" spans="1:10" ht="15.75" x14ac:dyDescent="0.25">
      <c r="A10" s="9" t="s">
        <v>0</v>
      </c>
      <c r="B10" s="201" t="s">
        <v>87</v>
      </c>
      <c r="C10" s="202"/>
      <c r="D10" s="202"/>
      <c r="E10" s="6"/>
      <c r="F10" s="6"/>
      <c r="G10" s="151" t="s">
        <v>133</v>
      </c>
      <c r="H10" s="133"/>
      <c r="I10" s="145"/>
      <c r="J10" s="1"/>
    </row>
    <row r="11" spans="1:10" ht="15.75" x14ac:dyDescent="0.25">
      <c r="A11" s="10" t="s">
        <v>1</v>
      </c>
      <c r="B11" s="208" t="s">
        <v>121</v>
      </c>
      <c r="C11" s="209"/>
      <c r="D11" s="209"/>
      <c r="E11" s="3"/>
      <c r="F11" s="3"/>
      <c r="G11" s="152"/>
      <c r="H11" s="134"/>
      <c r="I11" s="1"/>
      <c r="J11" s="1"/>
    </row>
    <row r="12" spans="1:10" ht="15.75" x14ac:dyDescent="0.25">
      <c r="A12" s="11" t="s">
        <v>11</v>
      </c>
      <c r="B12" s="65" t="s">
        <v>19</v>
      </c>
      <c r="C12" s="203" t="s">
        <v>132</v>
      </c>
      <c r="D12" s="203"/>
      <c r="E12" s="12"/>
      <c r="F12" s="12"/>
      <c r="G12" s="153"/>
      <c r="H12" s="135"/>
      <c r="I12" s="1"/>
      <c r="J12" s="1"/>
    </row>
    <row r="13" spans="1:10" ht="16.5" thickBot="1" x14ac:dyDescent="0.3">
      <c r="A13" s="29"/>
      <c r="B13" s="66"/>
      <c r="C13" s="17"/>
      <c r="D13" s="18"/>
      <c r="E13" s="5"/>
      <c r="F13" s="5"/>
      <c r="G13" s="154"/>
      <c r="H13" s="136"/>
      <c r="I13" s="113"/>
      <c r="J13" s="1"/>
    </row>
    <row r="14" spans="1:10" ht="15.75" x14ac:dyDescent="0.25">
      <c r="A14" s="7"/>
      <c r="B14" s="1"/>
      <c r="C14" s="1"/>
      <c r="D14" s="1"/>
      <c r="E14" s="1"/>
      <c r="F14" s="1"/>
      <c r="G14" s="155"/>
      <c r="H14" s="128"/>
      <c r="I14" s="1"/>
      <c r="J14" s="1"/>
    </row>
    <row r="15" spans="1:10" ht="15" customHeight="1" x14ac:dyDescent="0.25">
      <c r="A15" s="20" t="s">
        <v>12</v>
      </c>
      <c r="B15" s="21" t="s">
        <v>2</v>
      </c>
      <c r="C15" s="21" t="s">
        <v>3</v>
      </c>
      <c r="D15" s="21" t="s">
        <v>4</v>
      </c>
      <c r="E15" s="21" t="s">
        <v>105</v>
      </c>
      <c r="F15" s="125" t="s">
        <v>106</v>
      </c>
      <c r="G15" s="125" t="s">
        <v>110</v>
      </c>
      <c r="H15" s="146"/>
      <c r="I15" s="147"/>
      <c r="J15" s="1"/>
    </row>
    <row r="16" spans="1:10" ht="10.5" hidden="1" customHeight="1" x14ac:dyDescent="0.25">
      <c r="A16" s="16"/>
      <c r="B16" s="197"/>
      <c r="C16" s="197"/>
      <c r="D16" s="197"/>
      <c r="E16" s="197"/>
      <c r="F16" s="197"/>
      <c r="G16" s="197"/>
      <c r="H16" s="197"/>
      <c r="I16" s="148"/>
      <c r="J16" s="1"/>
    </row>
    <row r="17" spans="1:10" ht="15.75" hidden="1" x14ac:dyDescent="0.25">
      <c r="A17" s="16"/>
      <c r="B17" s="103"/>
      <c r="C17" s="104"/>
      <c r="D17" s="104"/>
      <c r="E17" s="104"/>
      <c r="F17" s="104"/>
      <c r="G17" s="126"/>
      <c r="H17" s="138"/>
      <c r="I17" s="148"/>
      <c r="J17" s="1"/>
    </row>
    <row r="18" spans="1:10" ht="15.75" hidden="1" x14ac:dyDescent="0.25">
      <c r="A18" s="16"/>
      <c r="B18" s="210"/>
      <c r="C18" s="211"/>
      <c r="D18" s="211"/>
      <c r="E18" s="211"/>
      <c r="F18" s="211"/>
      <c r="G18" s="211"/>
      <c r="H18" s="212"/>
      <c r="I18" s="148"/>
      <c r="J18" s="1"/>
    </row>
    <row r="19" spans="1:10" ht="15.75" x14ac:dyDescent="0.25">
      <c r="A19" s="14" t="s">
        <v>107</v>
      </c>
      <c r="B19" s="14" t="s">
        <v>108</v>
      </c>
      <c r="C19" t="s">
        <v>109</v>
      </c>
      <c r="D19" s="158" t="s">
        <v>59</v>
      </c>
      <c r="E19" s="14"/>
      <c r="F19" s="47"/>
      <c r="G19" s="127"/>
      <c r="H19" s="139"/>
      <c r="I19" s="148"/>
      <c r="J19" s="1"/>
    </row>
    <row r="20" spans="1:10" ht="15.75" x14ac:dyDescent="0.25">
      <c r="A20" s="14" t="s">
        <v>13</v>
      </c>
      <c r="B20" s="14">
        <v>88253</v>
      </c>
      <c r="C20" s="163" t="s">
        <v>104</v>
      </c>
      <c r="D20" s="162" t="s">
        <v>60</v>
      </c>
      <c r="E20" s="14">
        <v>1.7600000000000001E-2</v>
      </c>
      <c r="F20" s="47">
        <v>18.02</v>
      </c>
      <c r="G20" s="127">
        <f>PRODUCT(E20,F20)</f>
        <v>0.31715199999999999</v>
      </c>
      <c r="H20" s="139"/>
      <c r="I20" s="148"/>
      <c r="J20" s="1"/>
    </row>
    <row r="21" spans="1:10" ht="15.75" x14ac:dyDescent="0.25">
      <c r="A21" s="159" t="s">
        <v>13</v>
      </c>
      <c r="B21" s="159">
        <v>90781</v>
      </c>
      <c r="C21" s="157" t="s">
        <v>111</v>
      </c>
      <c r="D21" s="161" t="s">
        <v>60</v>
      </c>
      <c r="E21" s="159">
        <v>1.7600000000000001E-2</v>
      </c>
      <c r="F21" s="160">
        <v>37.25</v>
      </c>
      <c r="G21" s="156">
        <f>PRODUCT(E21,F21)</f>
        <v>0.65560000000000007</v>
      </c>
      <c r="H21" s="138"/>
      <c r="I21" s="148"/>
      <c r="J21" s="1"/>
    </row>
    <row r="22" spans="1:10" ht="15.75" x14ac:dyDescent="0.25">
      <c r="A22" s="159" t="s">
        <v>57</v>
      </c>
      <c r="B22" s="159">
        <v>32</v>
      </c>
      <c r="C22" s="157" t="s">
        <v>113</v>
      </c>
      <c r="D22" s="161" t="s">
        <v>112</v>
      </c>
      <c r="E22" s="159">
        <v>3.7000000000000002E-3</v>
      </c>
      <c r="F22" s="160">
        <v>9.32</v>
      </c>
      <c r="G22" s="156">
        <f>PRODUCT(E22,F22)</f>
        <v>3.4484000000000001E-2</v>
      </c>
      <c r="H22" s="138"/>
      <c r="I22" s="148"/>
      <c r="J22" s="1"/>
    </row>
    <row r="23" spans="1:10" ht="33" customHeight="1" x14ac:dyDescent="0.25">
      <c r="A23" s="166" t="s">
        <v>57</v>
      </c>
      <c r="B23" s="166">
        <v>7247</v>
      </c>
      <c r="C23" s="165" t="s">
        <v>127</v>
      </c>
      <c r="D23" s="158" t="s">
        <v>60</v>
      </c>
      <c r="E23" s="14">
        <v>1.7600000000000001E-2</v>
      </c>
      <c r="F23" s="47">
        <v>2.59</v>
      </c>
      <c r="G23" s="127">
        <f>PRODUCT(E23,F23)</f>
        <v>4.5584E-2</v>
      </c>
      <c r="H23" s="139"/>
      <c r="I23" s="148"/>
      <c r="J23" s="1"/>
    </row>
    <row r="24" spans="1:10" ht="3" hidden="1" customHeight="1" x14ac:dyDescent="0.25">
      <c r="A24" s="14"/>
      <c r="B24" s="14"/>
      <c r="C24" s="14"/>
      <c r="D24" s="23"/>
      <c r="E24" s="14"/>
      <c r="F24" s="47"/>
      <c r="G24" s="127"/>
      <c r="H24" s="139"/>
      <c r="I24" s="148"/>
      <c r="J24" s="1"/>
    </row>
    <row r="25" spans="1:10" ht="15.75" hidden="1" x14ac:dyDescent="0.25">
      <c r="A25" s="16"/>
      <c r="B25" s="197"/>
      <c r="C25" s="197"/>
      <c r="D25" s="197"/>
      <c r="E25" s="197"/>
      <c r="F25" s="197"/>
      <c r="G25" s="197"/>
      <c r="H25" s="197"/>
      <c r="I25" s="148"/>
      <c r="J25" s="1"/>
    </row>
    <row r="26" spans="1:10" ht="15.75" hidden="1" x14ac:dyDescent="0.25">
      <c r="A26" s="16"/>
      <c r="B26" s="210"/>
      <c r="C26" s="211"/>
      <c r="D26" s="211"/>
      <c r="E26" s="211"/>
      <c r="F26" s="211"/>
      <c r="G26" s="211"/>
      <c r="H26" s="212"/>
      <c r="I26" s="148"/>
      <c r="J26" s="1"/>
    </row>
    <row r="27" spans="1:10" ht="15.75" hidden="1" x14ac:dyDescent="0.25">
      <c r="A27" s="14"/>
      <c r="B27" s="14"/>
      <c r="C27" s="14"/>
      <c r="D27" s="23"/>
      <c r="E27" s="14"/>
      <c r="F27" s="47"/>
      <c r="G27" s="127"/>
      <c r="H27" s="139"/>
      <c r="I27" s="149"/>
      <c r="J27" s="1"/>
    </row>
    <row r="28" spans="1:10" ht="15.75" hidden="1" x14ac:dyDescent="0.25">
      <c r="A28" s="14"/>
      <c r="B28" s="14"/>
      <c r="C28" s="14"/>
      <c r="D28" s="14"/>
      <c r="E28" s="14"/>
      <c r="F28" s="47"/>
      <c r="G28" s="156"/>
      <c r="H28" s="139"/>
      <c r="I28" s="149"/>
      <c r="J28" s="1"/>
    </row>
    <row r="29" spans="1:10" ht="15.75" hidden="1" x14ac:dyDescent="0.25">
      <c r="A29" s="14"/>
      <c r="B29" s="14"/>
      <c r="C29" s="14"/>
      <c r="D29" s="23"/>
      <c r="E29" s="14"/>
      <c r="F29" s="47"/>
      <c r="G29" s="127"/>
      <c r="H29" s="139"/>
      <c r="I29" s="149"/>
      <c r="J29" s="1"/>
    </row>
    <row r="30" spans="1:10" ht="15.75" hidden="1" x14ac:dyDescent="0.25">
      <c r="A30" s="14"/>
      <c r="B30" s="14"/>
      <c r="C30" s="14"/>
      <c r="D30" s="23"/>
      <c r="E30" s="14"/>
      <c r="F30" s="47"/>
      <c r="G30" s="127"/>
      <c r="H30" s="139"/>
      <c r="I30" s="149"/>
      <c r="J30" s="1"/>
    </row>
    <row r="31" spans="1:10" ht="15.75" hidden="1" x14ac:dyDescent="0.25">
      <c r="A31" s="14"/>
      <c r="B31" s="14"/>
      <c r="C31" s="14"/>
      <c r="D31" s="23"/>
      <c r="E31" s="14"/>
      <c r="F31" s="47"/>
      <c r="G31" s="127"/>
      <c r="H31" s="139"/>
      <c r="I31" s="149"/>
      <c r="J31" s="1"/>
    </row>
    <row r="32" spans="1:10" ht="15.75" hidden="1" x14ac:dyDescent="0.25">
      <c r="A32" s="14"/>
      <c r="B32" s="14"/>
      <c r="C32" s="14"/>
      <c r="D32" s="15"/>
      <c r="E32" s="14"/>
      <c r="F32" s="47"/>
      <c r="G32" s="127"/>
      <c r="H32" s="139"/>
      <c r="I32" s="148"/>
      <c r="J32" s="1"/>
    </row>
    <row r="33" spans="1:10" ht="15.75" hidden="1" x14ac:dyDescent="0.25">
      <c r="A33" s="16"/>
      <c r="B33" s="197"/>
      <c r="C33" s="197"/>
      <c r="D33" s="197"/>
      <c r="E33" s="197"/>
      <c r="F33" s="197"/>
      <c r="G33" s="197"/>
      <c r="H33" s="197"/>
      <c r="I33" s="148"/>
      <c r="J33" s="1"/>
    </row>
    <row r="34" spans="1:10" ht="15.75" hidden="1" x14ac:dyDescent="0.25">
      <c r="A34" s="14"/>
      <c r="B34" s="14"/>
      <c r="C34" s="14"/>
      <c r="D34" s="23"/>
      <c r="E34" s="14"/>
      <c r="F34" s="47"/>
      <c r="G34" s="127"/>
      <c r="H34" s="139"/>
      <c r="I34" s="148"/>
      <c r="J34" s="1"/>
    </row>
    <row r="35" spans="1:10" ht="16.5" thickBot="1" x14ac:dyDescent="0.3">
      <c r="A35" s="7"/>
      <c r="B35" s="1"/>
      <c r="C35" s="1"/>
      <c r="D35" s="1"/>
      <c r="E35" s="1"/>
      <c r="F35" s="1"/>
      <c r="G35" s="117"/>
      <c r="H35" s="140"/>
      <c r="I35" s="95"/>
      <c r="J35" s="1"/>
    </row>
    <row r="36" spans="1:10" ht="16.5" thickBot="1" x14ac:dyDescent="0.3">
      <c r="A36" s="7"/>
      <c r="B36" s="1"/>
      <c r="C36" s="1"/>
      <c r="D36" s="1"/>
      <c r="E36" s="1"/>
      <c r="F36" s="96" t="s">
        <v>14</v>
      </c>
      <c r="G36" s="233">
        <f>SUM(G20,G21,G22,G23)</f>
        <v>1.0528200000000001</v>
      </c>
      <c r="H36" s="195"/>
      <c r="I36" s="196"/>
      <c r="J36" s="182"/>
    </row>
    <row r="37" spans="1:10" ht="15.75" x14ac:dyDescent="0.25">
      <c r="A37" s="7"/>
      <c r="B37" s="1"/>
      <c r="C37" s="1"/>
      <c r="D37" s="1"/>
      <c r="E37" s="1"/>
      <c r="F37" s="1"/>
      <c r="G37" s="117"/>
      <c r="H37" s="128"/>
      <c r="I37" s="1"/>
      <c r="J37" s="1"/>
    </row>
    <row r="38" spans="1:10" ht="49.5" customHeight="1" x14ac:dyDescent="0.25">
      <c r="A38" s="7"/>
      <c r="B38" s="1"/>
      <c r="C38" s="1"/>
      <c r="D38" s="1"/>
      <c r="E38" s="1"/>
      <c r="F38" s="1"/>
      <c r="G38" s="117"/>
      <c r="H38" s="128"/>
      <c r="I38" s="1"/>
      <c r="J38" s="1"/>
    </row>
    <row r="39" spans="1:10" ht="15.75" x14ac:dyDescent="0.25">
      <c r="A39" s="7"/>
      <c r="B39" s="213" t="s">
        <v>18</v>
      </c>
      <c r="C39" s="213"/>
      <c r="D39" s="1"/>
      <c r="E39" s="221" t="s">
        <v>66</v>
      </c>
      <c r="F39" s="221"/>
      <c r="G39" s="221"/>
      <c r="H39" s="221"/>
      <c r="I39" s="1"/>
      <c r="J39" s="1"/>
    </row>
    <row r="40" spans="1:10" ht="15.75" x14ac:dyDescent="0.25">
      <c r="A40" s="7"/>
      <c r="B40" s="58"/>
      <c r="C40" s="58"/>
      <c r="D40" s="61"/>
      <c r="E40" s="50"/>
      <c r="F40" s="50"/>
      <c r="G40" s="120"/>
      <c r="H40" s="128"/>
      <c r="I40" s="76"/>
      <c r="J40" s="1"/>
    </row>
    <row r="41" spans="1:10" ht="15.75" x14ac:dyDescent="0.25">
      <c r="A41" s="7"/>
      <c r="B41" s="58"/>
      <c r="C41" s="58"/>
      <c r="D41" s="58"/>
      <c r="E41" s="50"/>
      <c r="F41" s="50"/>
      <c r="G41" s="120"/>
      <c r="H41" s="128"/>
      <c r="I41" s="1"/>
      <c r="J41" s="1"/>
    </row>
    <row r="42" spans="1:10" ht="15.75" x14ac:dyDescent="0.25">
      <c r="A42" s="7"/>
      <c r="B42" s="220" t="s">
        <v>67</v>
      </c>
      <c r="C42" s="220"/>
      <c r="D42" s="58"/>
      <c r="E42" s="222" t="s">
        <v>67</v>
      </c>
      <c r="F42" s="222"/>
      <c r="G42" s="222"/>
      <c r="H42" s="222"/>
      <c r="I42" s="1"/>
      <c r="J42" s="1"/>
    </row>
    <row r="43" spans="1:10" ht="15.75" x14ac:dyDescent="0.25">
      <c r="A43" s="7"/>
      <c r="B43" s="57"/>
      <c r="C43" s="57"/>
      <c r="D43" s="58"/>
      <c r="E43" s="50"/>
      <c r="F43" s="50"/>
      <c r="G43" s="120"/>
      <c r="H43" s="128"/>
      <c r="I43" s="76"/>
      <c r="J43" s="182"/>
    </row>
    <row r="44" spans="1:10" ht="15.75" x14ac:dyDescent="0.25">
      <c r="A44" s="7"/>
      <c r="B44" s="214" t="s">
        <v>114</v>
      </c>
      <c r="C44" s="215"/>
      <c r="D44" s="58"/>
      <c r="E44" s="223" t="s">
        <v>130</v>
      </c>
      <c r="F44" s="224"/>
      <c r="G44" s="224"/>
      <c r="H44" s="225"/>
      <c r="I44" s="1"/>
      <c r="J44" s="182"/>
    </row>
    <row r="45" spans="1:10" ht="15.75" x14ac:dyDescent="0.25">
      <c r="A45" s="7"/>
      <c r="B45" s="216" t="s">
        <v>115</v>
      </c>
      <c r="C45" s="217"/>
      <c r="D45" s="60"/>
      <c r="E45" s="226" t="s">
        <v>65</v>
      </c>
      <c r="F45" s="227"/>
      <c r="G45" s="227"/>
      <c r="H45" s="228"/>
      <c r="I45" s="1"/>
      <c r="J45" s="182"/>
    </row>
    <row r="46" spans="1:10" ht="15.75" x14ac:dyDescent="0.25">
      <c r="A46" s="7"/>
      <c r="B46" s="218" t="s">
        <v>116</v>
      </c>
      <c r="C46" s="219"/>
      <c r="D46" s="60"/>
      <c r="E46" s="226" t="s">
        <v>131</v>
      </c>
      <c r="F46" s="227"/>
      <c r="G46" s="227"/>
      <c r="H46" s="227"/>
      <c r="I46" s="1"/>
      <c r="J46" s="182"/>
    </row>
    <row r="47" spans="1:10" ht="15.75" x14ac:dyDescent="0.25">
      <c r="A47" s="7"/>
      <c r="B47" s="1"/>
      <c r="C47" s="1"/>
      <c r="D47" s="1"/>
      <c r="E47" s="12"/>
      <c r="F47" s="12"/>
      <c r="G47" s="123"/>
      <c r="H47" s="128"/>
      <c r="I47" s="1"/>
      <c r="J47" s="1"/>
    </row>
  </sheetData>
  <mergeCells count="24">
    <mergeCell ref="B44:C44"/>
    <mergeCell ref="E44:H44"/>
    <mergeCell ref="B45:C45"/>
    <mergeCell ref="E45:H45"/>
    <mergeCell ref="B46:C46"/>
    <mergeCell ref="E46:H46"/>
    <mergeCell ref="B42:C42"/>
    <mergeCell ref="E42:H42"/>
    <mergeCell ref="B11:D11"/>
    <mergeCell ref="C12:D12"/>
    <mergeCell ref="B16:H16"/>
    <mergeCell ref="B18:H18"/>
    <mergeCell ref="B25:H25"/>
    <mergeCell ref="B26:H26"/>
    <mergeCell ref="B33:H33"/>
    <mergeCell ref="G36:I36"/>
    <mergeCell ref="B39:C39"/>
    <mergeCell ref="E39:H39"/>
    <mergeCell ref="B10:D10"/>
    <mergeCell ref="B3:H3"/>
    <mergeCell ref="B4:H4"/>
    <mergeCell ref="B5:H5"/>
    <mergeCell ref="B6:H6"/>
    <mergeCell ref="A8:I8"/>
  </mergeCells>
  <pageMargins left="0.511811024" right="0.511811024" top="0.78740157499999996" bottom="0.78740157499999996" header="0.31496062000000002" footer="0.31496062000000002"/>
  <pageSetup paperSize="9" scale="54" fitToHeight="0" orientation="landscape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37"/>
  <sheetViews>
    <sheetView workbookViewId="0">
      <selection activeCell="J40" sqref="J40"/>
    </sheetView>
  </sheetViews>
  <sheetFormatPr defaultRowHeight="15" x14ac:dyDescent="0.25"/>
  <cols>
    <col min="5" max="5" width="11.140625" customWidth="1"/>
    <col min="8" max="8" width="11.85546875" customWidth="1"/>
    <col min="9" max="9" width="24.7109375" customWidth="1"/>
  </cols>
  <sheetData>
    <row r="1" spans="1:17" x14ac:dyDescent="0.25">
      <c r="A1" s="30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2"/>
    </row>
    <row r="2" spans="1:17" ht="15.75" x14ac:dyDescent="0.25">
      <c r="A2" s="262" t="str">
        <f>"Quadro de Composição do BDI"</f>
        <v>Quadro de Composição do BDI</v>
      </c>
      <c r="B2" s="262"/>
      <c r="C2" s="262"/>
      <c r="D2" s="262"/>
      <c r="E2" s="262"/>
      <c r="F2" s="262"/>
      <c r="G2" s="262"/>
      <c r="H2" s="262"/>
      <c r="I2" s="262"/>
      <c r="J2" s="260" t="s">
        <v>48</v>
      </c>
      <c r="K2" s="260"/>
      <c r="L2" s="260"/>
      <c r="M2" s="260"/>
      <c r="N2" s="260"/>
      <c r="O2" s="260"/>
      <c r="P2" s="256" t="s">
        <v>49</v>
      </c>
      <c r="Q2" s="257"/>
    </row>
    <row r="3" spans="1:17" ht="15" customHeight="1" x14ac:dyDescent="0.25">
      <c r="A3" s="263" t="s">
        <v>81</v>
      </c>
      <c r="B3" s="263"/>
      <c r="C3" s="263"/>
      <c r="D3" s="263"/>
      <c r="E3" s="263"/>
      <c r="F3" s="263"/>
      <c r="G3" s="263"/>
      <c r="H3" s="263"/>
      <c r="I3" s="263"/>
      <c r="J3" s="261" t="s">
        <v>6</v>
      </c>
      <c r="K3" s="261"/>
      <c r="L3" s="261"/>
      <c r="M3" s="261"/>
      <c r="N3" s="261"/>
      <c r="O3" s="261"/>
      <c r="P3" s="258" t="s">
        <v>50</v>
      </c>
      <c r="Q3" s="259"/>
    </row>
    <row r="4" spans="1:17" x14ac:dyDescent="0.25">
      <c r="A4" s="236"/>
      <c r="B4" s="236"/>
      <c r="C4" s="236"/>
      <c r="D4" s="236"/>
      <c r="E4" s="236"/>
      <c r="F4" s="236"/>
      <c r="G4" s="236"/>
      <c r="H4" s="236"/>
      <c r="I4" s="236" t="s">
        <v>20</v>
      </c>
      <c r="J4" s="238" t="s">
        <v>21</v>
      </c>
      <c r="L4" s="238" t="s">
        <v>22</v>
      </c>
      <c r="M4" s="238"/>
      <c r="N4" s="238"/>
      <c r="O4" s="240" t="s">
        <v>23</v>
      </c>
      <c r="P4" s="240" t="s">
        <v>24</v>
      </c>
      <c r="Q4" s="240" t="s">
        <v>25</v>
      </c>
    </row>
    <row r="5" spans="1:17" x14ac:dyDescent="0.25">
      <c r="A5" s="237"/>
      <c r="B5" s="237"/>
      <c r="C5" s="237"/>
      <c r="D5" s="237"/>
      <c r="E5" s="237"/>
      <c r="F5" s="237"/>
      <c r="G5" s="237"/>
      <c r="H5" s="237"/>
      <c r="I5" s="237"/>
      <c r="J5" s="239"/>
      <c r="L5" s="239"/>
      <c r="M5" s="239"/>
      <c r="N5" s="239"/>
      <c r="O5" s="241"/>
      <c r="P5" s="241"/>
      <c r="Q5" s="241"/>
    </row>
    <row r="6" spans="1:17" ht="15" customHeight="1" x14ac:dyDescent="0.25">
      <c r="A6" s="234" t="s">
        <v>83</v>
      </c>
      <c r="B6" s="234"/>
      <c r="C6" s="234"/>
      <c r="D6" s="234"/>
      <c r="E6" s="234"/>
      <c r="F6" s="234"/>
      <c r="G6" s="234"/>
      <c r="H6" s="234"/>
      <c r="I6" s="25" t="s">
        <v>35</v>
      </c>
      <c r="J6" s="177">
        <v>4.6699999999999998E-2</v>
      </c>
      <c r="L6" s="235" t="s">
        <v>26</v>
      </c>
      <c r="M6" s="235"/>
      <c r="N6" s="235"/>
      <c r="O6" s="26">
        <v>3.7999999999999999E-2</v>
      </c>
      <c r="P6" s="26">
        <v>4.0099999999999997E-2</v>
      </c>
      <c r="Q6" s="26">
        <v>4.6699999999999998E-2</v>
      </c>
    </row>
    <row r="7" spans="1:17" ht="15" customHeight="1" x14ac:dyDescent="0.25">
      <c r="A7" s="234" t="s">
        <v>84</v>
      </c>
      <c r="B7" s="234"/>
      <c r="C7" s="234"/>
      <c r="D7" s="234"/>
      <c r="E7" s="234"/>
      <c r="F7" s="234"/>
      <c r="G7" s="234"/>
      <c r="H7" s="234"/>
      <c r="I7" s="25" t="s">
        <v>36</v>
      </c>
      <c r="J7" s="177">
        <v>7.4000000000000003E-3</v>
      </c>
      <c r="L7" s="235" t="s">
        <v>26</v>
      </c>
      <c r="M7" s="235"/>
      <c r="N7" s="235"/>
      <c r="O7" s="26">
        <v>3.2000000000000002E-3</v>
      </c>
      <c r="P7" s="26">
        <v>4.0000000000000001E-3</v>
      </c>
      <c r="Q7" s="26">
        <v>7.4000000000000003E-3</v>
      </c>
    </row>
    <row r="8" spans="1:17" x14ac:dyDescent="0.25">
      <c r="A8" s="234" t="s">
        <v>40</v>
      </c>
      <c r="B8" s="234"/>
      <c r="C8" s="234"/>
      <c r="D8" s="234"/>
      <c r="E8" s="234"/>
      <c r="F8" s="234"/>
      <c r="G8" s="234"/>
      <c r="H8" s="234"/>
      <c r="I8" s="25" t="s">
        <v>37</v>
      </c>
      <c r="J8" s="177">
        <v>9.7000000000000003E-3</v>
      </c>
      <c r="L8" s="235" t="s">
        <v>26</v>
      </c>
      <c r="M8" s="235"/>
      <c r="N8" s="235"/>
      <c r="O8" s="26">
        <v>5.0000000000000001E-3</v>
      </c>
      <c r="P8" s="26">
        <v>5.6000000000000008E-3</v>
      </c>
      <c r="Q8" s="26">
        <v>9.7000000000000003E-3</v>
      </c>
    </row>
    <row r="9" spans="1:17" ht="15" customHeight="1" x14ac:dyDescent="0.25">
      <c r="A9" s="234" t="s">
        <v>41</v>
      </c>
      <c r="B9" s="234"/>
      <c r="C9" s="234"/>
      <c r="D9" s="234"/>
      <c r="E9" s="234"/>
      <c r="F9" s="234"/>
      <c r="G9" s="234"/>
      <c r="H9" s="234"/>
      <c r="I9" s="25" t="s">
        <v>38</v>
      </c>
      <c r="J9" s="177">
        <v>1.21E-2</v>
      </c>
      <c r="L9" s="235" t="s">
        <v>26</v>
      </c>
      <c r="M9" s="235"/>
      <c r="N9" s="235"/>
      <c r="O9" s="26">
        <v>1.0200000000000001E-2</v>
      </c>
      <c r="P9" s="26">
        <v>1.11E-2</v>
      </c>
      <c r="Q9" s="26">
        <v>1.21E-2</v>
      </c>
    </row>
    <row r="10" spans="1:17" x14ac:dyDescent="0.25">
      <c r="A10" s="234" t="s">
        <v>85</v>
      </c>
      <c r="B10" s="234"/>
      <c r="C10" s="234"/>
      <c r="D10" s="234"/>
      <c r="E10" s="234"/>
      <c r="F10" s="234"/>
      <c r="G10" s="234"/>
      <c r="H10" s="234"/>
      <c r="I10" s="25" t="s">
        <v>39</v>
      </c>
      <c r="J10" s="177">
        <v>8.6899999999999991E-2</v>
      </c>
      <c r="L10" s="235" t="s">
        <v>26</v>
      </c>
      <c r="M10" s="235"/>
      <c r="N10" s="235"/>
      <c r="O10" s="26">
        <v>6.6400000000000001E-2</v>
      </c>
      <c r="P10" s="26">
        <v>7.2999999999999995E-2</v>
      </c>
      <c r="Q10" s="26">
        <v>8.6899999999999991E-2</v>
      </c>
    </row>
    <row r="11" spans="1:17" ht="15" customHeight="1" x14ac:dyDescent="0.25">
      <c r="A11" s="234" t="s">
        <v>27</v>
      </c>
      <c r="B11" s="234"/>
      <c r="C11" s="234"/>
      <c r="D11" s="234"/>
      <c r="E11" s="234"/>
      <c r="F11" s="234"/>
      <c r="G11" s="234"/>
      <c r="H11" s="234"/>
      <c r="I11" s="25" t="s">
        <v>28</v>
      </c>
      <c r="J11" s="177">
        <v>3.6499999999999998E-2</v>
      </c>
      <c r="L11" s="235" t="s">
        <v>26</v>
      </c>
      <c r="M11" s="235"/>
      <c r="N11" s="235"/>
      <c r="O11" s="26">
        <v>3.6499999999999998E-2</v>
      </c>
      <c r="P11" s="26">
        <v>3.6499999999999998E-2</v>
      </c>
      <c r="Q11" s="26">
        <v>3.6499999999999998E-2</v>
      </c>
    </row>
    <row r="12" spans="1:17" ht="15" customHeight="1" x14ac:dyDescent="0.25">
      <c r="A12" s="234" t="s">
        <v>29</v>
      </c>
      <c r="B12" s="234"/>
      <c r="C12" s="234"/>
      <c r="D12" s="234"/>
      <c r="E12" s="234"/>
      <c r="F12" s="234"/>
      <c r="G12" s="234"/>
      <c r="H12" s="234"/>
      <c r="I12" s="25" t="s">
        <v>30</v>
      </c>
      <c r="J12" s="26">
        <v>8.9999999999999993E-3</v>
      </c>
      <c r="L12" s="235" t="s">
        <v>26</v>
      </c>
      <c r="M12" s="235"/>
      <c r="N12" s="235"/>
      <c r="O12" s="26">
        <v>0</v>
      </c>
      <c r="P12" s="26">
        <v>2.5000000000000001E-2</v>
      </c>
      <c r="Q12" s="26">
        <v>0.05</v>
      </c>
    </row>
    <row r="13" spans="1:17" x14ac:dyDescent="0.25">
      <c r="A13" s="234" t="s">
        <v>31</v>
      </c>
      <c r="B13" s="234"/>
      <c r="C13" s="234"/>
      <c r="D13" s="234"/>
      <c r="E13" s="234"/>
      <c r="F13" s="234"/>
      <c r="G13" s="234"/>
      <c r="H13" s="234"/>
      <c r="I13" s="25" t="s">
        <v>32</v>
      </c>
      <c r="J13" s="26">
        <v>0</v>
      </c>
      <c r="L13" s="235" t="s">
        <v>26</v>
      </c>
      <c r="M13" s="235"/>
      <c r="N13" s="235"/>
      <c r="O13" s="27">
        <v>0</v>
      </c>
      <c r="P13" s="27">
        <v>4.4999999999999998E-2</v>
      </c>
      <c r="Q13" s="27">
        <v>4.4999999999999998E-2</v>
      </c>
    </row>
    <row r="14" spans="1:17" x14ac:dyDescent="0.25">
      <c r="A14" s="234" t="s">
        <v>33</v>
      </c>
      <c r="B14" s="234"/>
      <c r="C14" s="234"/>
      <c r="D14" s="234"/>
      <c r="E14" s="234"/>
      <c r="F14" s="234"/>
      <c r="G14" s="234"/>
      <c r="H14" s="234"/>
      <c r="I14" s="28" t="s">
        <v>34</v>
      </c>
      <c r="J14" s="179">
        <v>0.22600000000000001</v>
      </c>
      <c r="L14" s="239"/>
      <c r="M14" s="239"/>
      <c r="N14" s="239"/>
      <c r="O14" s="26">
        <v>0.19600000000000001</v>
      </c>
      <c r="P14" s="26">
        <v>0.2097</v>
      </c>
      <c r="Q14" s="26">
        <v>0.24230000000000002</v>
      </c>
    </row>
    <row r="17" spans="1:10" x14ac:dyDescent="0.25">
      <c r="A17" s="30" t="s">
        <v>42</v>
      </c>
      <c r="B17" s="31"/>
      <c r="C17" s="31"/>
      <c r="D17" s="31"/>
      <c r="E17" s="31"/>
      <c r="F17" s="31"/>
      <c r="G17" s="31"/>
      <c r="H17" s="32"/>
    </row>
    <row r="18" spans="1:10" x14ac:dyDescent="0.25">
      <c r="A18" s="35"/>
      <c r="D18" s="251" t="s">
        <v>43</v>
      </c>
      <c r="E18" s="253" t="s">
        <v>86</v>
      </c>
      <c r="F18" s="253"/>
      <c r="G18" s="253"/>
      <c r="H18" s="253"/>
      <c r="I18" s="247">
        <v>-1</v>
      </c>
    </row>
    <row r="19" spans="1:10" x14ac:dyDescent="0.25">
      <c r="A19" s="33"/>
      <c r="B19" s="34"/>
      <c r="C19" s="34"/>
      <c r="D19" s="252"/>
      <c r="E19" s="254" t="s">
        <v>44</v>
      </c>
      <c r="F19" s="254"/>
      <c r="G19" s="254"/>
      <c r="H19" s="254"/>
      <c r="I19" s="248"/>
    </row>
    <row r="20" spans="1:10" x14ac:dyDescent="0.25">
      <c r="D20" s="116"/>
      <c r="E20" s="114"/>
      <c r="F20" s="114"/>
      <c r="G20" s="114"/>
      <c r="H20" s="114"/>
    </row>
    <row r="21" spans="1:10" ht="27" customHeight="1" x14ac:dyDescent="0.25">
      <c r="A21" s="255" t="str">
        <f>CONCATENATE("Declaro para os devidos fins que, conforme legislação tributária municipal, a base de cálculo deste tipo de obra corresponde à 30%, com a respectiva alíquota de 3%.")</f>
        <v>Declaro para os devidos fins que, conforme legislação tributária municipal, a base de cálculo deste tipo de obra corresponde à 30%, com a respectiva alíquota de 3%.</v>
      </c>
      <c r="B21" s="255"/>
      <c r="C21" s="255"/>
      <c r="D21" s="255"/>
      <c r="E21" s="255"/>
      <c r="F21" s="255"/>
      <c r="G21" s="255"/>
      <c r="H21" s="255"/>
      <c r="I21" s="255"/>
      <c r="J21" s="255"/>
    </row>
    <row r="22" spans="1:10" x14ac:dyDescent="0.25">
      <c r="A22" s="115"/>
      <c r="B22" s="115"/>
      <c r="C22" s="115"/>
      <c r="D22" s="115"/>
      <c r="E22" s="115"/>
      <c r="F22" s="115"/>
      <c r="G22" s="115"/>
      <c r="H22" s="115"/>
      <c r="I22" s="115"/>
      <c r="J22" s="115"/>
    </row>
    <row r="23" spans="1:10" ht="28.5" customHeight="1" x14ac:dyDescent="0.25">
      <c r="A23" s="255" t="s">
        <v>82</v>
      </c>
      <c r="B23" s="255"/>
      <c r="C23" s="255"/>
      <c r="D23" s="255"/>
      <c r="E23" s="255"/>
      <c r="F23" s="255"/>
      <c r="G23" s="255"/>
      <c r="H23" s="255"/>
      <c r="I23" s="255"/>
      <c r="J23" s="255"/>
    </row>
    <row r="24" spans="1:10" ht="12.75" customHeight="1" x14ac:dyDescent="0.25">
      <c r="D24" s="116"/>
      <c r="E24" s="114"/>
      <c r="F24" s="114"/>
      <c r="G24" s="114"/>
      <c r="H24" s="114"/>
    </row>
    <row r="25" spans="1:10" ht="28.5" customHeight="1" x14ac:dyDescent="0.25">
      <c r="A25" s="242" t="s">
        <v>45</v>
      </c>
      <c r="B25" s="243"/>
      <c r="C25" s="243"/>
      <c r="D25" s="243"/>
      <c r="E25" s="243"/>
      <c r="F25" s="243"/>
      <c r="G25" s="243"/>
      <c r="H25" s="244"/>
      <c r="I25" s="245">
        <v>0.3</v>
      </c>
      <c r="J25" s="246"/>
    </row>
    <row r="26" spans="1:10" ht="16.5" customHeight="1" x14ac:dyDescent="0.25">
      <c r="A26" s="249" t="s">
        <v>46</v>
      </c>
      <c r="B26" s="249"/>
      <c r="C26" s="249"/>
      <c r="D26" s="249"/>
      <c r="E26" s="249"/>
      <c r="F26" s="249"/>
      <c r="G26" s="249"/>
      <c r="H26" s="249"/>
      <c r="I26" s="250">
        <v>0.03</v>
      </c>
      <c r="J26" s="250"/>
    </row>
    <row r="30" spans="1:10" ht="15.75" x14ac:dyDescent="0.25">
      <c r="B30" s="213" t="s">
        <v>18</v>
      </c>
      <c r="C30" s="213"/>
      <c r="D30" s="213"/>
      <c r="E30" s="213"/>
      <c r="G30" s="221" t="s">
        <v>66</v>
      </c>
      <c r="H30" s="221"/>
      <c r="I30" s="221"/>
      <c r="J30" s="221"/>
    </row>
    <row r="31" spans="1:10" ht="15.75" x14ac:dyDescent="0.25">
      <c r="C31" s="58"/>
      <c r="D31" s="58"/>
      <c r="G31" s="50"/>
      <c r="H31" s="50"/>
      <c r="I31" s="50"/>
      <c r="J31" s="1"/>
    </row>
    <row r="32" spans="1:10" ht="15.75" x14ac:dyDescent="0.25">
      <c r="C32" s="58"/>
      <c r="D32" s="58"/>
      <c r="G32" s="50"/>
      <c r="H32" s="50"/>
      <c r="I32" s="50"/>
      <c r="J32" s="1"/>
    </row>
    <row r="33" spans="2:10" ht="15.75" x14ac:dyDescent="0.25">
      <c r="B33" s="220" t="s">
        <v>67</v>
      </c>
      <c r="C33" s="220"/>
      <c r="D33" s="220"/>
      <c r="E33" s="220"/>
      <c r="G33" s="222" t="s">
        <v>67</v>
      </c>
      <c r="H33" s="222"/>
      <c r="I33" s="222"/>
      <c r="J33" s="222"/>
    </row>
    <row r="34" spans="2:10" ht="15.75" x14ac:dyDescent="0.25">
      <c r="C34" s="58"/>
      <c r="D34" s="58"/>
      <c r="G34" s="50"/>
      <c r="H34" s="50"/>
      <c r="I34" s="50"/>
      <c r="J34" s="1"/>
    </row>
    <row r="35" spans="2:10" ht="15.75" x14ac:dyDescent="0.25">
      <c r="B35" s="214" t="s">
        <v>114</v>
      </c>
      <c r="C35" s="264"/>
      <c r="D35" s="264"/>
      <c r="E35" s="215"/>
      <c r="G35" s="223" t="s">
        <v>130</v>
      </c>
      <c r="H35" s="224"/>
      <c r="I35" s="224"/>
      <c r="J35" s="225"/>
    </row>
    <row r="36" spans="2:10" ht="15.75" x14ac:dyDescent="0.25">
      <c r="B36" s="216" t="s">
        <v>115</v>
      </c>
      <c r="C36" s="265"/>
      <c r="D36" s="265"/>
      <c r="E36" s="217"/>
      <c r="G36" s="226" t="s">
        <v>65</v>
      </c>
      <c r="H36" s="227"/>
      <c r="I36" s="227"/>
      <c r="J36" s="228"/>
    </row>
    <row r="37" spans="2:10" ht="15.75" x14ac:dyDescent="0.25">
      <c r="B37" s="218" t="s">
        <v>119</v>
      </c>
      <c r="C37" s="229"/>
      <c r="D37" s="229"/>
      <c r="E37" s="219"/>
      <c r="G37" s="218" t="s">
        <v>131</v>
      </c>
      <c r="H37" s="229"/>
      <c r="I37" s="229"/>
      <c r="J37" s="219"/>
    </row>
  </sheetData>
  <mergeCells count="51">
    <mergeCell ref="G36:J36"/>
    <mergeCell ref="G37:J37"/>
    <mergeCell ref="B30:E30"/>
    <mergeCell ref="B33:E33"/>
    <mergeCell ref="B35:E35"/>
    <mergeCell ref="B36:E36"/>
    <mergeCell ref="B37:E37"/>
    <mergeCell ref="G30:J30"/>
    <mergeCell ref="G33:J33"/>
    <mergeCell ref="G35:J35"/>
    <mergeCell ref="P2:Q2"/>
    <mergeCell ref="P3:Q3"/>
    <mergeCell ref="J2:O2"/>
    <mergeCell ref="J3:O3"/>
    <mergeCell ref="A2:I2"/>
    <mergeCell ref="A3:I3"/>
    <mergeCell ref="A26:H26"/>
    <mergeCell ref="I26:J26"/>
    <mergeCell ref="D18:D19"/>
    <mergeCell ref="E18:H18"/>
    <mergeCell ref="E19:H19"/>
    <mergeCell ref="A21:J21"/>
    <mergeCell ref="A23:J23"/>
    <mergeCell ref="A14:H14"/>
    <mergeCell ref="L14:N14"/>
    <mergeCell ref="A25:H25"/>
    <mergeCell ref="I25:J25"/>
    <mergeCell ref="I18:I19"/>
    <mergeCell ref="Q4:Q5"/>
    <mergeCell ref="A6:H6"/>
    <mergeCell ref="L6:N6"/>
    <mergeCell ref="A7:H7"/>
    <mergeCell ref="L7:N7"/>
    <mergeCell ref="O4:O5"/>
    <mergeCell ref="P4:P5"/>
    <mergeCell ref="A8:H8"/>
    <mergeCell ref="L8:N8"/>
    <mergeCell ref="A4:H5"/>
    <mergeCell ref="I4:I5"/>
    <mergeCell ref="J4:J5"/>
    <mergeCell ref="L4:N5"/>
    <mergeCell ref="A12:H12"/>
    <mergeCell ref="L12:N12"/>
    <mergeCell ref="A13:H13"/>
    <mergeCell ref="A9:H9"/>
    <mergeCell ref="L9:N9"/>
    <mergeCell ref="A10:H10"/>
    <mergeCell ref="L10:N10"/>
    <mergeCell ref="A11:H11"/>
    <mergeCell ref="L11:N11"/>
    <mergeCell ref="L13:N13"/>
  </mergeCells>
  <conditionalFormatting sqref="J14">
    <cfRule type="expression" dxfId="16" priority="3" stopIfTrue="1">
      <formula>DESONERACAO="não"</formula>
    </cfRule>
  </conditionalFormatting>
  <conditionalFormatting sqref="L14:N14">
    <cfRule type="expression" dxfId="15" priority="1" stopIfTrue="1">
      <formula>AND(L14&lt;&gt;"OK",L14&lt;&gt;"-",L14&lt;&gt;"")</formula>
    </cfRule>
    <cfRule type="cellIs" dxfId="14" priority="2" stopIfTrue="1" operator="equal">
      <formula>"OK"</formula>
    </cfRule>
  </conditionalFormatting>
  <dataValidations count="5">
    <dataValidation operator="greaterThanOrEqual" allowBlank="1" showErrorMessage="1" errorTitle="Erro de valores" error="Digite um valor igual a 0% ou 2%." sqref="J13" xr:uid="{00000000-0002-0000-0100-000000000000}">
      <formula1>0</formula1>
      <formula2>0</formula2>
    </dataValidation>
    <dataValidation type="decimal" allowBlank="1" showErrorMessage="1" errorTitle="Erro de valores" error="Digite um valor maior do que 0." sqref="J12" xr:uid="{00000000-0002-0000-0100-000001000000}">
      <formula1>0</formula1>
      <formula2>1</formula2>
    </dataValidation>
    <dataValidation type="decimal" allowBlank="1" showErrorMessage="1" errorTitle="Erro de valores" error="Digite um valor entre 0% e 100%" sqref="J6:J11" xr:uid="{00000000-0002-0000-0100-000002000000}">
      <formula1>0</formula1>
      <formula2>1</formula2>
    </dataValidation>
    <dataValidation type="decimal" allowBlank="1" showInputMessage="1" showErrorMessage="1" errorTitle="Valor não permitido" error="Digite um percentual entre 0% e 100%." promptTitle="Valores admissíveis:" prompt="Insira valores entre 0 e 100%." sqref="I25:J25" xr:uid="{00000000-0002-0000-0100-000003000000}">
      <formula1>0</formula1>
      <formula2>1</formula2>
    </dataValidation>
    <dataValidation type="decimal" operator="greaterThanOrEqual" allowBlank="1" showInputMessage="1" showErrorMessage="1" errorTitle="Valor não permitido" error="Digite um percentual entre 0% e 100%." promptTitle="Valores comuns:" prompt="Normalmente entre 2 e 5%." sqref="I26:J26" xr:uid="{00000000-0002-0000-0100-000004000000}">
      <formula1>0</formula1>
      <formula2>0</formula2>
    </dataValidation>
  </dataValidations>
  <pageMargins left="0.25" right="0.25" top="0.75" bottom="0.75" header="0.3" footer="0.3"/>
  <pageSetup paperSize="9" scale="81" orientation="landscape" horizont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P73"/>
  <sheetViews>
    <sheetView workbookViewId="0">
      <selection activeCell="F13" sqref="F13"/>
    </sheetView>
  </sheetViews>
  <sheetFormatPr defaultRowHeight="15" x14ac:dyDescent="0.25"/>
  <cols>
    <col min="2" max="2" width="39.5703125" customWidth="1"/>
    <col min="3" max="3" width="15.5703125" style="81" customWidth="1"/>
    <col min="5" max="7" width="15.5703125" customWidth="1"/>
    <col min="8" max="8" width="18.5703125" customWidth="1"/>
    <col min="9" max="9" width="19.5703125" customWidth="1"/>
  </cols>
  <sheetData>
    <row r="1" spans="1:16" ht="15.75" x14ac:dyDescent="0.25">
      <c r="A1" s="281" t="str">
        <f>IF(TIPOORCAMENTO="licitado","CRONOGRAMA FÍSICO-FINANCEIRO LICITADO","CRONOGRAMA FÍSICO-FINANCEIRO")</f>
        <v>CRONOGRAMA FÍSICO-FINANCEIRO LICITADO</v>
      </c>
      <c r="B1" s="282"/>
      <c r="C1" s="282"/>
      <c r="D1" s="282"/>
      <c r="E1" s="282"/>
      <c r="F1" s="282"/>
      <c r="G1" s="283"/>
    </row>
    <row r="2" spans="1:16" x14ac:dyDescent="0.25">
      <c r="A2" s="31"/>
      <c r="C2" s="90"/>
      <c r="E2" s="278" t="s">
        <v>55</v>
      </c>
      <c r="F2" s="279"/>
      <c r="G2" s="280"/>
      <c r="H2" s="185"/>
      <c r="I2" s="36"/>
      <c r="J2" s="40"/>
      <c r="K2" s="40"/>
      <c r="L2" s="40"/>
      <c r="M2" s="45"/>
      <c r="O2" s="268" t="s">
        <v>49</v>
      </c>
      <c r="P2" s="269"/>
    </row>
    <row r="3" spans="1:16" x14ac:dyDescent="0.25">
      <c r="C3" s="90"/>
      <c r="E3" s="258" t="s">
        <v>130</v>
      </c>
      <c r="F3" s="254"/>
      <c r="G3" s="259"/>
      <c r="H3" s="184"/>
      <c r="I3" s="46"/>
      <c r="J3" s="46"/>
      <c r="K3" s="46"/>
      <c r="L3" s="46"/>
      <c r="M3" s="46"/>
      <c r="N3" s="46"/>
      <c r="O3" s="270" t="s">
        <v>56</v>
      </c>
      <c r="P3" s="270"/>
    </row>
    <row r="4" spans="1:16" x14ac:dyDescent="0.25">
      <c r="A4" s="34"/>
      <c r="C4" s="90"/>
    </row>
    <row r="5" spans="1:16" x14ac:dyDescent="0.25">
      <c r="A5" s="271" t="s">
        <v>51</v>
      </c>
      <c r="B5" s="272" t="s">
        <v>52</v>
      </c>
      <c r="C5" s="274" t="s">
        <v>53</v>
      </c>
      <c r="D5" s="276" t="s">
        <v>54</v>
      </c>
      <c r="E5" s="188">
        <v>1</v>
      </c>
      <c r="F5" s="188">
        <v>2</v>
      </c>
      <c r="H5" s="55"/>
      <c r="I5" s="55"/>
      <c r="J5" s="55"/>
      <c r="K5" s="55"/>
      <c r="L5" s="55"/>
      <c r="M5" s="55"/>
      <c r="N5" s="55"/>
      <c r="O5" s="55"/>
      <c r="P5" s="55"/>
    </row>
    <row r="6" spans="1:16" ht="15.75" thickBot="1" x14ac:dyDescent="0.3">
      <c r="A6" s="271"/>
      <c r="B6" s="273"/>
      <c r="C6" s="275"/>
      <c r="D6" s="277"/>
      <c r="E6" s="178">
        <v>45659</v>
      </c>
      <c r="F6" s="178">
        <v>45690</v>
      </c>
      <c r="G6" s="35"/>
      <c r="H6" s="56"/>
      <c r="I6" s="56"/>
      <c r="J6" s="56"/>
      <c r="K6" s="56"/>
      <c r="L6" s="56"/>
      <c r="M6" s="56"/>
      <c r="N6" s="56"/>
      <c r="O6" s="56"/>
      <c r="P6" s="56"/>
    </row>
    <row r="7" spans="1:16" x14ac:dyDescent="0.25">
      <c r="A7" s="193">
        <v>1</v>
      </c>
      <c r="B7" s="75" t="str">
        <f>Plan1!B19</f>
        <v>Instalação do canteiro de obra</v>
      </c>
      <c r="C7" s="111">
        <f>Plan1!I19</f>
        <v>4054.0583359999996</v>
      </c>
      <c r="D7" s="91">
        <v>2</v>
      </c>
      <c r="E7" s="110">
        <v>2027.03</v>
      </c>
      <c r="F7" s="186">
        <v>2027.03</v>
      </c>
      <c r="H7" s="42"/>
      <c r="I7" s="42"/>
      <c r="J7" s="42"/>
      <c r="K7" s="42"/>
      <c r="L7" s="42"/>
      <c r="M7" s="42"/>
      <c r="N7" s="42"/>
      <c r="O7" s="42"/>
      <c r="P7" s="42"/>
    </row>
    <row r="8" spans="1:16" x14ac:dyDescent="0.25">
      <c r="A8" s="193">
        <v>2</v>
      </c>
      <c r="B8" s="75" t="s">
        <v>90</v>
      </c>
      <c r="C8" s="111">
        <f>Plan1!I23</f>
        <v>21763.639369999997</v>
      </c>
      <c r="D8" s="91">
        <v>2</v>
      </c>
      <c r="E8" s="110">
        <f>C8/2</f>
        <v>10881.819684999999</v>
      </c>
      <c r="F8" s="107">
        <f>C8/2</f>
        <v>10881.819684999999</v>
      </c>
      <c r="H8" s="42"/>
      <c r="I8" s="42"/>
      <c r="J8" s="42"/>
      <c r="K8" s="42"/>
      <c r="L8" s="42"/>
      <c r="M8" s="42"/>
      <c r="N8" s="42"/>
      <c r="O8" s="42"/>
      <c r="P8" s="42"/>
    </row>
    <row r="9" spans="1:16" ht="16.5" customHeight="1" x14ac:dyDescent="0.25">
      <c r="A9" s="78">
        <v>3</v>
      </c>
      <c r="B9" s="75" t="str">
        <f>Plan1!$B$27</f>
        <v>Pavimentação</v>
      </c>
      <c r="C9" s="111">
        <f>Plan1!I28</f>
        <v>116409.65628</v>
      </c>
      <c r="D9" s="73">
        <v>2</v>
      </c>
      <c r="E9" s="107">
        <v>58204.83</v>
      </c>
      <c r="F9" s="107">
        <f>E9</f>
        <v>58204.83</v>
      </c>
      <c r="G9" s="35"/>
      <c r="H9" s="44"/>
      <c r="I9" s="44"/>
      <c r="J9" s="44"/>
      <c r="K9" s="44"/>
      <c r="L9" s="44"/>
      <c r="M9" s="44"/>
      <c r="N9" s="44"/>
      <c r="O9" s="44"/>
      <c r="P9" s="44"/>
    </row>
    <row r="10" spans="1:16" x14ac:dyDescent="0.25">
      <c r="A10" s="193">
        <v>4</v>
      </c>
      <c r="B10" s="192" t="str">
        <f>Plan1!B33</f>
        <v>Limpeza final da obra</v>
      </c>
      <c r="C10" s="111">
        <f>Plan1!I33</f>
        <v>228.13408000000001</v>
      </c>
      <c r="D10" s="74">
        <v>1</v>
      </c>
      <c r="E10" s="110"/>
      <c r="F10" s="107">
        <v>228.13</v>
      </c>
      <c r="G10" s="35"/>
      <c r="H10" s="37"/>
      <c r="I10" s="37"/>
      <c r="J10" s="37"/>
      <c r="K10" s="37"/>
      <c r="L10" s="37"/>
      <c r="M10" s="37"/>
      <c r="N10" s="37"/>
      <c r="O10" s="37"/>
      <c r="P10" s="37"/>
    </row>
    <row r="11" spans="1:16" s="109" customFormat="1" x14ac:dyDescent="0.25">
      <c r="A11" s="94"/>
      <c r="B11" s="92"/>
      <c r="C11" s="190"/>
      <c r="D11" s="189"/>
      <c r="E11" s="93"/>
      <c r="F11" s="187"/>
      <c r="G11" s="93"/>
      <c r="H11" s="108"/>
      <c r="I11" s="108"/>
      <c r="J11" s="108"/>
      <c r="K11" s="108"/>
      <c r="L11" s="108"/>
      <c r="M11" s="108"/>
      <c r="N11" s="108"/>
      <c r="O11" s="108"/>
      <c r="P11" s="108"/>
    </row>
    <row r="12" spans="1:16" x14ac:dyDescent="0.25">
      <c r="A12" s="266" t="s">
        <v>68</v>
      </c>
      <c r="B12" s="267"/>
      <c r="C12" s="80">
        <v>1</v>
      </c>
      <c r="D12" s="89"/>
      <c r="E12" s="106">
        <v>0.49919999999999998</v>
      </c>
      <c r="F12" s="106">
        <v>0.50080000000000002</v>
      </c>
      <c r="H12" s="37"/>
      <c r="I12" s="37"/>
      <c r="J12" s="37"/>
      <c r="K12" s="37"/>
      <c r="L12" s="37"/>
      <c r="M12" s="37"/>
      <c r="N12" s="37"/>
      <c r="O12" s="37"/>
      <c r="P12" s="37"/>
    </row>
    <row r="13" spans="1:16" x14ac:dyDescent="0.25">
      <c r="A13" s="79"/>
      <c r="B13" s="77" t="s">
        <v>64</v>
      </c>
      <c r="C13" s="181">
        <f>C7+C8+C9+C10</f>
        <v>142455.48806599999</v>
      </c>
      <c r="D13" s="73"/>
      <c r="E13" s="180">
        <f>SUM(E7,E8,E9)</f>
        <v>71113.679684999996</v>
      </c>
      <c r="F13" s="180">
        <f>SUM(F7,F8,F9,F10)</f>
        <v>71341.809685</v>
      </c>
      <c r="H13" s="112"/>
      <c r="I13" s="51"/>
      <c r="J13" s="37"/>
      <c r="K13" s="37"/>
      <c r="L13" s="37"/>
      <c r="M13" s="37"/>
      <c r="N13" s="37"/>
      <c r="O13" s="37"/>
      <c r="P13" s="37"/>
    </row>
    <row r="14" spans="1:16" x14ac:dyDescent="0.25">
      <c r="A14" s="38"/>
      <c r="B14" s="39"/>
      <c r="C14" s="191"/>
      <c r="D14" s="52"/>
      <c r="E14" s="53"/>
      <c r="F14" s="53"/>
      <c r="G14" s="53"/>
      <c r="H14" s="53"/>
      <c r="I14" s="54"/>
      <c r="J14" s="42"/>
      <c r="K14" s="42"/>
      <c r="L14" s="42"/>
      <c r="M14" s="42"/>
      <c r="N14" s="42"/>
      <c r="O14" s="42"/>
      <c r="P14" s="42"/>
    </row>
    <row r="15" spans="1:16" x14ac:dyDescent="0.25">
      <c r="A15" s="36"/>
      <c r="B15" s="43"/>
      <c r="C15" s="83"/>
      <c r="D15" s="41"/>
      <c r="E15" s="49"/>
      <c r="F15" s="49"/>
      <c r="G15" s="49"/>
      <c r="H15" s="44"/>
      <c r="I15" s="44"/>
      <c r="J15" s="44"/>
      <c r="K15" s="44"/>
      <c r="L15" s="44"/>
      <c r="M15" s="44"/>
      <c r="N15" s="44"/>
      <c r="O15" s="44"/>
      <c r="P15" s="44"/>
    </row>
    <row r="16" spans="1:16" ht="15.75" x14ac:dyDescent="0.25">
      <c r="A16" s="36"/>
      <c r="B16" s="57" t="s">
        <v>18</v>
      </c>
      <c r="C16" s="84"/>
      <c r="D16" s="221" t="s">
        <v>66</v>
      </c>
      <c r="E16" s="221"/>
      <c r="F16" s="221"/>
      <c r="G16" s="221"/>
      <c r="H16" s="37"/>
      <c r="I16" s="37"/>
      <c r="J16" s="37"/>
      <c r="K16" s="37"/>
      <c r="L16" s="37"/>
      <c r="M16" s="37"/>
      <c r="N16" s="37"/>
      <c r="O16" s="37"/>
      <c r="P16" s="37"/>
    </row>
    <row r="17" spans="1:16" ht="15.75" x14ac:dyDescent="0.25">
      <c r="A17" s="38"/>
      <c r="C17" s="85"/>
      <c r="D17" s="50"/>
      <c r="E17" s="50"/>
      <c r="F17" s="50"/>
      <c r="G17" s="50"/>
      <c r="H17" s="42"/>
      <c r="I17" s="42"/>
      <c r="J17" s="42"/>
      <c r="K17" s="42"/>
      <c r="L17" s="42"/>
      <c r="M17" s="42"/>
      <c r="N17" s="42"/>
      <c r="O17" s="42"/>
      <c r="P17" s="42"/>
    </row>
    <row r="18" spans="1:16" ht="15.75" x14ac:dyDescent="0.25">
      <c r="A18" s="36"/>
      <c r="C18" s="85"/>
      <c r="D18" s="50"/>
      <c r="E18" s="50"/>
      <c r="F18" s="50"/>
      <c r="G18" s="50"/>
      <c r="H18" s="44"/>
      <c r="I18" s="44"/>
      <c r="J18" s="44"/>
      <c r="K18" s="44"/>
      <c r="L18" s="44"/>
      <c r="M18" s="44"/>
      <c r="N18" s="44"/>
      <c r="O18" s="44"/>
      <c r="P18" s="44"/>
    </row>
    <row r="19" spans="1:16" ht="15.75" x14ac:dyDescent="0.25">
      <c r="A19" s="36"/>
      <c r="B19" s="59" t="s">
        <v>67</v>
      </c>
      <c r="C19" s="84"/>
      <c r="D19" s="222" t="s">
        <v>67</v>
      </c>
      <c r="E19" s="222"/>
      <c r="F19" s="222"/>
      <c r="G19" s="222"/>
      <c r="H19" s="37"/>
      <c r="I19" s="37"/>
      <c r="J19" s="37"/>
      <c r="K19" s="37"/>
      <c r="L19" s="37"/>
      <c r="M19" s="37"/>
      <c r="N19" s="37"/>
      <c r="O19" s="37"/>
      <c r="P19" s="37"/>
    </row>
    <row r="20" spans="1:16" ht="15.75" x14ac:dyDescent="0.25">
      <c r="A20" s="38"/>
      <c r="C20" s="85"/>
      <c r="D20" s="50"/>
      <c r="E20" s="50"/>
      <c r="F20" s="50"/>
      <c r="G20" s="50"/>
      <c r="H20" s="42"/>
      <c r="I20" s="42"/>
      <c r="J20" s="42"/>
      <c r="K20" s="42"/>
      <c r="L20" s="42"/>
      <c r="M20" s="42"/>
      <c r="N20" s="42"/>
      <c r="O20" s="42"/>
      <c r="P20" s="42"/>
    </row>
    <row r="21" spans="1:16" ht="15.75" x14ac:dyDescent="0.25">
      <c r="A21" s="36"/>
      <c r="B21" s="62" t="s">
        <v>114</v>
      </c>
      <c r="C21" s="86"/>
      <c r="D21" s="223" t="s">
        <v>130</v>
      </c>
      <c r="E21" s="224"/>
      <c r="F21" s="224"/>
      <c r="G21" s="225"/>
      <c r="H21" s="44"/>
      <c r="I21" s="44"/>
      <c r="J21" s="44"/>
      <c r="K21" s="44"/>
      <c r="L21" s="44"/>
      <c r="M21" s="44"/>
      <c r="N21" s="44"/>
      <c r="O21" s="44"/>
      <c r="P21" s="44"/>
    </row>
    <row r="22" spans="1:16" ht="15.75" x14ac:dyDescent="0.25">
      <c r="A22" s="36"/>
      <c r="B22" s="63" t="s">
        <v>115</v>
      </c>
      <c r="C22" s="86"/>
      <c r="D22" s="226" t="s">
        <v>65</v>
      </c>
      <c r="E22" s="227"/>
      <c r="F22" s="227"/>
      <c r="G22" s="227"/>
      <c r="H22" s="183"/>
      <c r="I22" s="37"/>
      <c r="J22" s="37"/>
      <c r="K22" s="37"/>
      <c r="L22" s="37"/>
      <c r="M22" s="37"/>
      <c r="N22" s="37"/>
      <c r="O22" s="37"/>
      <c r="P22" s="37"/>
    </row>
    <row r="23" spans="1:16" ht="15.75" x14ac:dyDescent="0.25">
      <c r="A23" s="38"/>
      <c r="B23" s="64" t="s">
        <v>119</v>
      </c>
      <c r="C23" s="87"/>
      <c r="D23" s="218" t="s">
        <v>131</v>
      </c>
      <c r="E23" s="229"/>
      <c r="F23" s="229"/>
      <c r="G23" s="219"/>
      <c r="H23" s="42"/>
      <c r="I23" s="42"/>
      <c r="J23" s="42"/>
      <c r="K23" s="42"/>
      <c r="L23" s="42"/>
      <c r="M23" s="42"/>
      <c r="N23" s="42"/>
      <c r="O23" s="42"/>
      <c r="P23" s="42"/>
    </row>
    <row r="24" spans="1:16" x14ac:dyDescent="0.25">
      <c r="A24" s="36"/>
      <c r="B24" s="43"/>
      <c r="C24" s="83"/>
      <c r="D24" s="41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</row>
    <row r="25" spans="1:16" x14ac:dyDescent="0.25">
      <c r="A25" s="36"/>
      <c r="B25" s="36"/>
      <c r="C25" s="88"/>
      <c r="D25" s="45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</row>
    <row r="26" spans="1:16" x14ac:dyDescent="0.25">
      <c r="A26" s="38"/>
      <c r="B26" s="39"/>
      <c r="C26" s="82"/>
      <c r="D26" s="41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</row>
    <row r="27" spans="1:16" x14ac:dyDescent="0.25">
      <c r="A27" s="36"/>
      <c r="B27" s="43"/>
      <c r="C27" s="83"/>
      <c r="D27" s="41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</row>
    <row r="28" spans="1:16" x14ac:dyDescent="0.25">
      <c r="A28" s="36"/>
      <c r="B28" s="36"/>
      <c r="C28" s="88"/>
      <c r="D28" s="45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</row>
    <row r="29" spans="1:16" x14ac:dyDescent="0.25">
      <c r="A29" s="38"/>
      <c r="B29" s="39"/>
      <c r="C29" s="82"/>
      <c r="D29" s="41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</row>
    <row r="30" spans="1:16" x14ac:dyDescent="0.25">
      <c r="A30" s="36"/>
      <c r="B30" s="43"/>
      <c r="C30" s="83"/>
      <c r="D30" s="41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</row>
    <row r="31" spans="1:16" x14ac:dyDescent="0.25">
      <c r="A31" s="36"/>
      <c r="B31" s="36"/>
      <c r="C31" s="88"/>
      <c r="D31" s="45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</row>
    <row r="32" spans="1:16" x14ac:dyDescent="0.25">
      <c r="A32" s="38"/>
      <c r="B32" s="39"/>
      <c r="C32" s="82"/>
      <c r="D32" s="41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</row>
    <row r="33" spans="1:16" x14ac:dyDescent="0.25">
      <c r="A33" s="36"/>
      <c r="B33" s="43"/>
      <c r="C33" s="83"/>
      <c r="D33" s="41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</row>
    <row r="34" spans="1:16" x14ac:dyDescent="0.25">
      <c r="A34" s="36"/>
      <c r="B34" s="36"/>
      <c r="C34" s="88"/>
      <c r="D34" s="45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</row>
    <row r="35" spans="1:16" x14ac:dyDescent="0.25">
      <c r="A35" s="38"/>
      <c r="B35" s="39"/>
      <c r="C35" s="82"/>
      <c r="D35" s="41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</row>
    <row r="36" spans="1:16" x14ac:dyDescent="0.25">
      <c r="A36" s="36"/>
      <c r="B36" s="43"/>
      <c r="C36" s="83"/>
      <c r="D36" s="41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</row>
    <row r="37" spans="1:16" x14ac:dyDescent="0.25">
      <c r="A37" s="36"/>
      <c r="B37" s="36"/>
      <c r="C37" s="88"/>
      <c r="D37" s="45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</row>
    <row r="38" spans="1:16" x14ac:dyDescent="0.25">
      <c r="A38" s="38"/>
      <c r="B38" s="39"/>
      <c r="C38" s="82"/>
      <c r="D38" s="41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</row>
    <row r="39" spans="1:16" x14ac:dyDescent="0.25">
      <c r="A39" s="36"/>
      <c r="B39" s="43"/>
      <c r="C39" s="83"/>
      <c r="D39" s="41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</row>
    <row r="40" spans="1:16" x14ac:dyDescent="0.25">
      <c r="A40" s="36"/>
      <c r="B40" s="36"/>
      <c r="C40" s="88"/>
      <c r="D40" s="45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</row>
    <row r="41" spans="1:16" x14ac:dyDescent="0.25">
      <c r="A41" s="38"/>
      <c r="B41" s="39"/>
      <c r="C41" s="82"/>
      <c r="D41" s="41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</row>
    <row r="42" spans="1:16" x14ac:dyDescent="0.25">
      <c r="A42" s="36"/>
      <c r="B42" s="43"/>
      <c r="C42" s="83"/>
      <c r="D42" s="41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</row>
    <row r="43" spans="1:16" x14ac:dyDescent="0.25">
      <c r="A43" s="36"/>
      <c r="B43" s="36"/>
      <c r="C43" s="88"/>
      <c r="D43" s="45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</row>
    <row r="44" spans="1:16" x14ac:dyDescent="0.25">
      <c r="A44" s="38"/>
      <c r="B44" s="39"/>
      <c r="C44" s="82"/>
      <c r="D44" s="41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</row>
    <row r="45" spans="1:16" x14ac:dyDescent="0.25">
      <c r="A45" s="36"/>
      <c r="B45" s="43"/>
      <c r="C45" s="83"/>
      <c r="D45" s="41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</row>
    <row r="46" spans="1:16" x14ac:dyDescent="0.25">
      <c r="A46" s="36"/>
      <c r="B46" s="36"/>
      <c r="C46" s="88"/>
      <c r="D46" s="45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</row>
    <row r="47" spans="1:16" x14ac:dyDescent="0.25">
      <c r="A47" s="38"/>
      <c r="B47" s="39"/>
      <c r="C47" s="82"/>
      <c r="D47" s="41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</row>
    <row r="48" spans="1:16" x14ac:dyDescent="0.25">
      <c r="A48" s="36"/>
      <c r="B48" s="43"/>
      <c r="C48" s="83"/>
      <c r="D48" s="41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</row>
    <row r="49" spans="1:16" x14ac:dyDescent="0.25">
      <c r="A49" s="36"/>
      <c r="B49" s="36"/>
      <c r="C49" s="88"/>
      <c r="D49" s="45"/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37"/>
    </row>
    <row r="50" spans="1:16" x14ac:dyDescent="0.25">
      <c r="A50" s="38"/>
      <c r="B50" s="39"/>
      <c r="C50" s="82"/>
      <c r="D50" s="41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</row>
    <row r="51" spans="1:16" x14ac:dyDescent="0.25">
      <c r="A51" s="36"/>
      <c r="B51" s="43"/>
      <c r="C51" s="83"/>
      <c r="D51" s="41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</row>
    <row r="52" spans="1:16" x14ac:dyDescent="0.25">
      <c r="A52" s="36"/>
      <c r="B52" s="36"/>
      <c r="C52" s="88"/>
      <c r="D52" s="45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</row>
    <row r="53" spans="1:16" x14ac:dyDescent="0.25">
      <c r="A53" s="38"/>
      <c r="B53" s="39"/>
      <c r="C53" s="82"/>
      <c r="D53" s="41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</row>
    <row r="54" spans="1:16" x14ac:dyDescent="0.25">
      <c r="A54" s="36"/>
      <c r="B54" s="43"/>
      <c r="C54" s="83"/>
      <c r="D54" s="41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</row>
    <row r="55" spans="1:16" x14ac:dyDescent="0.25">
      <c r="A55" s="36"/>
      <c r="B55" s="36"/>
      <c r="C55" s="88"/>
      <c r="D55" s="45"/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7"/>
      <c r="P55" s="37"/>
    </row>
    <row r="56" spans="1:16" x14ac:dyDescent="0.25">
      <c r="A56" s="38"/>
      <c r="B56" s="39"/>
      <c r="C56" s="82"/>
      <c r="D56" s="41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</row>
    <row r="57" spans="1:16" x14ac:dyDescent="0.25">
      <c r="A57" s="36"/>
      <c r="B57" s="43"/>
      <c r="C57" s="83"/>
      <c r="D57" s="41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</row>
    <row r="58" spans="1:16" x14ac:dyDescent="0.25">
      <c r="A58" s="36"/>
      <c r="B58" s="36"/>
      <c r="C58" s="88"/>
      <c r="D58" s="45"/>
      <c r="E58" s="37"/>
      <c r="F58" s="37"/>
      <c r="G58" s="37"/>
      <c r="H58" s="37"/>
      <c r="I58" s="37"/>
      <c r="J58" s="37"/>
      <c r="K58" s="37"/>
      <c r="L58" s="37"/>
      <c r="M58" s="37"/>
      <c r="N58" s="37"/>
      <c r="O58" s="37"/>
      <c r="P58" s="37"/>
    </row>
    <row r="59" spans="1:16" x14ac:dyDescent="0.25">
      <c r="A59" s="38"/>
      <c r="B59" s="39"/>
      <c r="C59" s="82"/>
      <c r="D59" s="41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</row>
    <row r="60" spans="1:16" x14ac:dyDescent="0.25">
      <c r="A60" s="36"/>
      <c r="B60" s="43"/>
      <c r="C60" s="83"/>
      <c r="D60" s="41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</row>
    <row r="61" spans="1:16" x14ac:dyDescent="0.25">
      <c r="A61" s="36"/>
      <c r="B61" s="36"/>
      <c r="C61" s="88"/>
      <c r="D61" s="45"/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37"/>
    </row>
    <row r="62" spans="1:16" x14ac:dyDescent="0.25">
      <c r="A62" s="38"/>
      <c r="B62" s="39"/>
      <c r="C62" s="82"/>
      <c r="D62" s="41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</row>
    <row r="63" spans="1:16" x14ac:dyDescent="0.25">
      <c r="A63" s="36"/>
      <c r="B63" s="43"/>
      <c r="C63" s="83"/>
      <c r="D63" s="41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</row>
    <row r="64" spans="1:16" x14ac:dyDescent="0.25">
      <c r="A64" s="36"/>
      <c r="B64" s="36"/>
      <c r="C64" s="88"/>
      <c r="D64" s="45"/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7"/>
      <c r="P64" s="37"/>
    </row>
    <row r="65" spans="1:16" x14ac:dyDescent="0.25">
      <c r="A65" s="38"/>
      <c r="B65" s="39"/>
      <c r="C65" s="82"/>
      <c r="D65" s="41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</row>
    <row r="66" spans="1:16" x14ac:dyDescent="0.25">
      <c r="A66" s="36"/>
      <c r="B66" s="43"/>
      <c r="C66" s="83"/>
      <c r="D66" s="41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</row>
    <row r="67" spans="1:16" x14ac:dyDescent="0.25">
      <c r="A67" s="36"/>
      <c r="B67" s="36"/>
      <c r="C67" s="88"/>
      <c r="D67" s="45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</row>
    <row r="68" spans="1:16" x14ac:dyDescent="0.25">
      <c r="A68" s="38"/>
      <c r="B68" s="39"/>
      <c r="C68" s="82"/>
      <c r="D68" s="41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</row>
    <row r="69" spans="1:16" x14ac:dyDescent="0.25">
      <c r="A69" s="36"/>
      <c r="B69" s="43"/>
      <c r="C69" s="83"/>
      <c r="D69" s="41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</row>
    <row r="70" spans="1:16" x14ac:dyDescent="0.25">
      <c r="A70" s="36"/>
      <c r="B70" s="36"/>
      <c r="C70" s="88"/>
      <c r="D70" s="45"/>
      <c r="E70" s="37"/>
      <c r="F70" s="37"/>
      <c r="G70" s="37"/>
      <c r="H70" s="37"/>
      <c r="I70" s="37"/>
      <c r="J70" s="37"/>
      <c r="K70" s="37"/>
      <c r="L70" s="37"/>
      <c r="M70" s="37"/>
      <c r="N70" s="37"/>
      <c r="O70" s="37"/>
      <c r="P70" s="37"/>
    </row>
    <row r="71" spans="1:16" x14ac:dyDescent="0.25">
      <c r="A71" s="38"/>
      <c r="B71" s="39"/>
      <c r="C71" s="82"/>
      <c r="D71" s="41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42"/>
    </row>
    <row r="72" spans="1:16" x14ac:dyDescent="0.25">
      <c r="A72" s="36"/>
      <c r="B72" s="43"/>
      <c r="C72" s="83"/>
      <c r="D72" s="41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</row>
    <row r="73" spans="1:16" x14ac:dyDescent="0.25">
      <c r="A73" s="36"/>
      <c r="B73" s="36"/>
      <c r="C73" s="88"/>
      <c r="D73" s="45"/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37"/>
      <c r="P73" s="37"/>
    </row>
  </sheetData>
  <mergeCells count="15">
    <mergeCell ref="A1:G1"/>
    <mergeCell ref="D16:G16"/>
    <mergeCell ref="D19:G19"/>
    <mergeCell ref="D21:G21"/>
    <mergeCell ref="D22:G22"/>
    <mergeCell ref="D23:G23"/>
    <mergeCell ref="A12:B12"/>
    <mergeCell ref="O2:P2"/>
    <mergeCell ref="O3:P3"/>
    <mergeCell ref="A5:A6"/>
    <mergeCell ref="B5:B6"/>
    <mergeCell ref="C5:C6"/>
    <mergeCell ref="D5:D6"/>
    <mergeCell ref="E2:G2"/>
    <mergeCell ref="E3:G3"/>
  </mergeCells>
  <conditionalFormatting sqref="A7:A9">
    <cfRule type="expression" dxfId="13" priority="873" stopIfTrue="1">
      <formula>$D5=2</formula>
    </cfRule>
    <cfRule type="expression" dxfId="12" priority="874" stopIfTrue="1">
      <formula>AND($D5=1,$J5&lt;&gt;"")</formula>
    </cfRule>
  </conditionalFormatting>
  <conditionalFormatting sqref="A15:C15 A18 A21 A24:C24 A27:C27 A30:C30 A33:C33 A36:C36 A39:C39 A42:C42 A45:C45 A48:C48 A51:C51 A54:C54 A57:C57 A60:C60 A63:C63 A66:C66 A69:C69 A72:C72">
    <cfRule type="expression" dxfId="11" priority="875" stopIfTrue="1">
      <formula>$D14=2</formula>
    </cfRule>
    <cfRule type="expression" dxfId="10" priority="876" stopIfTrue="1">
      <formula>AND($D14=1,$J14&lt;&gt;"")</formula>
    </cfRule>
  </conditionalFormatting>
  <conditionalFormatting sqref="B7:B11 A14:C14 A17 A20 A23 A26:C26 A29:C29 A32:C32 A35:C35 A38:C38 A41:C41 A44:C44 A47:C47 A50:C50 A53:C53 A56:C56 A59:C59 A62:C62 A65:C65 A68:C68 A71:C71">
    <cfRule type="expression" dxfId="9" priority="915" stopIfTrue="1">
      <formula>$D7=2</formula>
    </cfRule>
    <cfRule type="expression" dxfId="8" priority="916" stopIfTrue="1">
      <formula>AND($D7=1,$J7&lt;&gt;"")</formula>
    </cfRule>
  </conditionalFormatting>
  <conditionalFormatting sqref="E5:F6">
    <cfRule type="expression" dxfId="7" priority="6" stopIfTrue="1">
      <formula>NOT(ISNUMBER(#REF!))</formula>
    </cfRule>
  </conditionalFormatting>
  <conditionalFormatting sqref="E14:H14">
    <cfRule type="expression" dxfId="6" priority="69" stopIfTrue="1">
      <formula>E14&lt;&gt;0</formula>
    </cfRule>
  </conditionalFormatting>
  <conditionalFormatting sqref="E15:P15 E24:P24 E27:P27 E30:P30 E33:P33 E36:P36 E39:P39 E42:P42 E45:P45 E48:P48 E51:P51 E54:P54 E57:P57 E60:P60 E63:P63 E66:P66 E69:P69 E72:P72">
    <cfRule type="expression" dxfId="5" priority="58" stopIfTrue="1">
      <formula>AND(ISNUMBER(#REF!),#REF!&lt;&gt;0)</formula>
    </cfRule>
  </conditionalFormatting>
  <conditionalFormatting sqref="H7:P8 E7:F10 E11:G11 E12:F12 E26:P26 E29:P29 E32:P32 E35:P35 E38:P38 E41:P41 E44:P44 E47:P47 E50:P50 E53:P53 E56:P56 E59:P59 E62:P62 E65:P65 E68:P68 E71:P71">
    <cfRule type="expression" dxfId="4" priority="1" stopIfTrue="1">
      <formula>E7&lt;&gt;0</formula>
    </cfRule>
  </conditionalFormatting>
  <conditionalFormatting sqref="H9:P9">
    <cfRule type="expression" dxfId="3" priority="64" stopIfTrue="1">
      <formula>AND(ISNUMBER(#REF!),#REF!&lt;&gt;0)</formula>
    </cfRule>
  </conditionalFormatting>
  <conditionalFormatting sqref="H18:P18 H21:P21">
    <cfRule type="expression" dxfId="2" priority="22" stopIfTrue="1">
      <formula>AND(ISNUMBER(#REF!),#REF!&lt;&gt;0)</formula>
    </cfRule>
  </conditionalFormatting>
  <conditionalFormatting sqref="H23:P23">
    <cfRule type="expression" dxfId="1" priority="57" stopIfTrue="1">
      <formula>H23&lt;&gt;0</formula>
    </cfRule>
  </conditionalFormatting>
  <conditionalFormatting sqref="J14:P14 H17:P17 H20:P20">
    <cfRule type="expression" dxfId="0" priority="63" stopIfTrue="1">
      <formula>H14&lt;&gt;0</formula>
    </cfRule>
  </conditionalFormatting>
  <dataValidations xWindow="592" yWindow="445" count="4">
    <dataValidation type="date" operator="greaterThan" allowBlank="1" showInputMessage="1" showErrorMessage="1" errorTitle="Erro" error="Digite somente datas." sqref="E6:F6" xr:uid="{00000000-0002-0000-0200-000000000000}">
      <formula1>36526</formula1>
    </dataValidation>
    <dataValidation type="decimal" allowBlank="1" showErrorMessage="1" error="Porcentagem Acumulada &gt; 100%." sqref="H18:P18 H21:P21 E72:P72 E15:P15 H9:P9 E24:P24 E27:P27 E30:P30 E33:P33 E36:P36 E39:P39 E42:P42 E45:P45 E48:P48 E51:P51 E54:P54 E57:P57 E60:P60 E63:P63 E66:P66 E69:P69" xr:uid="{00000000-0002-0000-0200-000001000000}">
      <formula1>0</formula1>
      <formula2>CRONO.MaxParc</formula2>
    </dataValidation>
    <dataValidation type="whole" operator="greaterThan" allowBlank="1" showErrorMessage="1" sqref="E5:F5" xr:uid="{00000000-0002-0000-0200-000002000000}">
      <formula1>0</formula1>
      <formula2>0</formula2>
    </dataValidation>
    <dataValidation allowBlank="1" showInputMessage="1" showErrorMessage="1" prompt="Preencha na célula de baixo. Se o acompanhamento for PLE, preencha no botão PREENCHIMENTO POR EVENTOS, acima." sqref="H23:P23 H17:P17 E14:P14 H20:P20 H7:P8 E26:P26 E29:P29 E32:P32 E35:P35 E38:P38 E41:P41 E44:P44 E47:P47 E50:P50 E53:P53 E56:P56 E59:P59 E62:P62 E65:P65 E68:P68 E71:P71 E7:F12 G11" xr:uid="{00000000-0002-0000-0200-000003000000}"/>
  </dataValidations>
  <pageMargins left="0.25" right="0.25" top="0.75" bottom="0.75" header="0.3" footer="0.3"/>
  <pageSetup paperSize="9" fitToWidth="0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Plan1</vt:lpstr>
      <vt:lpstr>Planilha2</vt:lpstr>
      <vt:lpstr>Plan2</vt:lpstr>
      <vt:lpstr>Plan3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Madalena Schwuchow</cp:lastModifiedBy>
  <cp:lastPrinted>2025-05-08T18:28:48Z</cp:lastPrinted>
  <dcterms:created xsi:type="dcterms:W3CDTF">2021-05-05T12:01:44Z</dcterms:created>
  <dcterms:modified xsi:type="dcterms:W3CDTF">2025-05-19T13:15:09Z</dcterms:modified>
</cp:coreProperties>
</file>