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u Drive\Z - DOCs\01 - INSTALWATT\3 - Obras\19 - PM Monte Belo do Sul\16 - TRs e Edital\01 - Para Envio\"/>
    </mc:Choice>
  </mc:AlternateContent>
  <xr:revisionPtr revIDLastSave="0" documentId="13_ncr:1_{AD5E23AC-E8A3-493A-AB7A-D64383967AC6}" xr6:coauthVersionLast="47" xr6:coauthVersionMax="47" xr10:uidLastSave="{00000000-0000-0000-0000-000000000000}"/>
  <bookViews>
    <workbookView xWindow="-108" yWindow="-108" windowWidth="23256" windowHeight="13896" xr2:uid="{DF9A6495-2345-4C94-93FD-A48EC495981A}"/>
  </bookViews>
  <sheets>
    <sheet name="Orçamento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2" l="1"/>
  <c r="G37" i="2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H30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19" i="2"/>
  <c r="G15" i="2"/>
  <c r="H15" i="2" s="1"/>
  <c r="G14" i="2"/>
  <c r="H14" i="2" s="1"/>
  <c r="G10" i="2"/>
  <c r="H10" i="2" s="1"/>
  <c r="Q38" i="2"/>
  <c r="N38" i="2"/>
  <c r="K38" i="2"/>
  <c r="H38" i="2"/>
  <c r="Q37" i="2"/>
  <c r="N37" i="2"/>
  <c r="K37" i="2"/>
  <c r="H37" i="2"/>
  <c r="Q36" i="2"/>
  <c r="N36" i="2"/>
  <c r="K36" i="2"/>
  <c r="Q35" i="2"/>
  <c r="N35" i="2"/>
  <c r="K35" i="2"/>
  <c r="Q34" i="2"/>
  <c r="N34" i="2"/>
  <c r="K34" i="2"/>
  <c r="Q33" i="2"/>
  <c r="N33" i="2"/>
  <c r="K33" i="2"/>
  <c r="Q32" i="2"/>
  <c r="N32" i="2"/>
  <c r="K32" i="2"/>
  <c r="Q31" i="2"/>
  <c r="N31" i="2"/>
  <c r="K31" i="2"/>
  <c r="Q30" i="2"/>
  <c r="N30" i="2"/>
  <c r="K30" i="2"/>
  <c r="Q29" i="2"/>
  <c r="N29" i="2"/>
  <c r="K29" i="2"/>
  <c r="Q28" i="2"/>
  <c r="N28" i="2"/>
  <c r="K28" i="2"/>
  <c r="Q27" i="2"/>
  <c r="N27" i="2"/>
  <c r="K27" i="2"/>
  <c r="Q26" i="2"/>
  <c r="N26" i="2"/>
  <c r="K26" i="2"/>
  <c r="Q25" i="2"/>
  <c r="N25" i="2"/>
  <c r="K25" i="2"/>
  <c r="Q24" i="2"/>
  <c r="N24" i="2"/>
  <c r="K24" i="2"/>
  <c r="Q23" i="2"/>
  <c r="N23" i="2"/>
  <c r="K23" i="2"/>
  <c r="Q19" i="2"/>
  <c r="N19" i="2"/>
  <c r="K19" i="2"/>
  <c r="H19" i="2"/>
  <c r="Q15" i="2"/>
  <c r="N15" i="2"/>
  <c r="K15" i="2"/>
  <c r="Q14" i="2"/>
  <c r="N14" i="2"/>
  <c r="K14" i="2"/>
  <c r="Q10" i="2"/>
  <c r="N10" i="2"/>
  <c r="K10" i="2"/>
  <c r="N6" i="2" l="1"/>
  <c r="H6" i="2"/>
  <c r="K6" i="2"/>
  <c r="Q6" i="2"/>
</calcChain>
</file>

<file path=xl/sharedStrings.xml><?xml version="1.0" encoding="utf-8"?>
<sst xmlns="http://schemas.openxmlformats.org/spreadsheetml/2006/main" count="105" uniqueCount="44">
  <si>
    <t>Item</t>
  </si>
  <si>
    <t>Quant.</t>
  </si>
  <si>
    <t>Unid.</t>
  </si>
  <si>
    <t>Produto</t>
  </si>
  <si>
    <t>pç</t>
  </si>
  <si>
    <t>Relé foto controlador eletrônico, Liga de Noite (LN), Falha Desligado (FD / fail off), conforme ABNT NBR 5123, em policarbonato com proteção UV, capacidade de carga de 1000W resistivo, tensão de funcionamento de 220V e 60Hz, proteção contra surtos de 2kA, índice de proteção IP 65, tomada padrão NEMA com 3 pinos em latão estanhado, funcionamento com histerese e retardo para evitar acionamento por picos de luminosidade transitórios, com garantia total de 2 anos.</t>
  </si>
  <si>
    <t>m</t>
  </si>
  <si>
    <r>
      <t>Condutor de cobre (cabo), flexível, isolado, seção nominal mínima de 1,5 mm</t>
    </r>
    <r>
      <rPr>
        <vertAlign val="superscript"/>
        <sz val="12"/>
        <color theme="1"/>
        <rFont val="Calibri"/>
        <family val="2"/>
      </rPr>
      <t>2</t>
    </r>
    <r>
      <rPr>
        <sz val="12"/>
        <color theme="1"/>
        <rFont val="Calibri"/>
        <family val="2"/>
      </rPr>
      <t xml:space="preserve"> e máxima de 2,5 mm</t>
    </r>
    <r>
      <rPr>
        <vertAlign val="superscript"/>
        <sz val="12"/>
        <color theme="1"/>
        <rFont val="Calibri"/>
        <family val="2"/>
      </rPr>
      <t>2</t>
    </r>
  </si>
  <si>
    <t>Conj.</t>
  </si>
  <si>
    <t>Kit composto de DUAS UNIDADES de parafuso M16 em aço galvanizado comprimento de 250mm, diâmetro de 16mm, rosca máquina, cabeça quadrada, com 2 PORCAS e DUAS ARRUELAS (poste madeira com furos ou poste de concreto duplo T).</t>
  </si>
  <si>
    <t>Kit composto de:</t>
  </si>
  <si>
    <t>DUAS UNIDADES de cinta para poste de concreto circular de 260mm;</t>
  </si>
  <si>
    <t>QUATRO PARAFUSOS frances em aço galvanizado comprimento de 45mm, diâmetro de 16mm, com 4 porcas e 4 arruelas;</t>
  </si>
  <si>
    <t>DOIS PARAFUSOS cabeça abaulada 16x70mm.</t>
  </si>
  <si>
    <t>DUAS UNIDADES de cinta para poste de concreto circular de 210mm;</t>
  </si>
  <si>
    <t>Conector perfurante para rede aérea para cabos, sendo o principal: 6mm2 - 185 mm2 e derivacao: 1,5 mm2 - 10mm2</t>
  </si>
  <si>
    <t>Rolo</t>
  </si>
  <si>
    <t>Fita Isolante rolo com 18mm x 20,0m isolação 750V</t>
  </si>
  <si>
    <t>Placa de obra em chapa galvanizada, adesivada, de 2,0 m x 1,125 m</t>
  </si>
  <si>
    <t>Pontalete de madeira não aparelhada 7,5 x 7,5 cm (3"x3") pinus (para fixação da placa de obra)</t>
  </si>
  <si>
    <t>Sarrafo de madeira não aparelhada 2,5 x 7 cm (para travamento da placa de obra)</t>
  </si>
  <si>
    <t>Materiais Auxiliares</t>
  </si>
  <si>
    <r>
      <t xml:space="preserve">Braço em tubo de aço carbono com comprimento nominal de </t>
    </r>
    <r>
      <rPr>
        <b/>
        <sz val="11"/>
        <color theme="1"/>
        <rFont val="Calibri"/>
        <family val="2"/>
      </rPr>
      <t>3500 mm</t>
    </r>
    <r>
      <rPr>
        <sz val="11"/>
        <color theme="1"/>
        <rFont val="Calibri"/>
        <family val="2"/>
      </rPr>
      <t xml:space="preserve">, </t>
    </r>
    <r>
      <rPr>
        <sz val="12"/>
        <color theme="1"/>
        <rFont val="Calibri"/>
        <family val="2"/>
      </rPr>
      <t>(Ø) nominal de 48mm e ângulo de montagem de 0º a 5º no ponto da luminária.</t>
    </r>
  </si>
  <si>
    <t>Braços Metálicos</t>
  </si>
  <si>
    <t>Mão de Obra</t>
  </si>
  <si>
    <r>
      <t>SUBSTITUIÇÃO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de luminária CONVENCIONAL por luminária LED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até 10 metros de altura, INCLUSIVE BRAÇO</t>
    </r>
    <r>
      <rPr>
        <u/>
        <sz val="11"/>
        <color theme="1"/>
        <rFont val="Calibri"/>
        <family val="2"/>
        <scheme val="minor"/>
      </rPr>
      <t>..</t>
    </r>
  </si>
  <si>
    <t>LUMINÁRIA LED PÚBLICA VIÁRIA POTÊNCIA MÁXIMA 100 W</t>
  </si>
  <si>
    <t>LUMINÁRIA LED PÚBLICA VIÁRIA POTÊNCIA MÁXIMA 60 W</t>
  </si>
  <si>
    <t>Luminárias LED Públicas</t>
  </si>
  <si>
    <t>Subtotal</t>
  </si>
  <si>
    <t>Total Geral</t>
  </si>
  <si>
    <t>Preço Atual</t>
  </si>
  <si>
    <t>Atualizado</t>
  </si>
  <si>
    <t>Líder</t>
  </si>
  <si>
    <t>Preço 01</t>
  </si>
  <si>
    <t>Zagonel</t>
  </si>
  <si>
    <t>Preço 02</t>
  </si>
  <si>
    <t>Preço 03</t>
  </si>
  <si>
    <t>MUNÍCIPIO DE MONTE BELO DO SUL - ILUMINAÇÃO PÚBLICA</t>
  </si>
  <si>
    <t>Parolin</t>
  </si>
  <si>
    <t>Preço Médio</t>
  </si>
  <si>
    <t>Total 01</t>
  </si>
  <si>
    <t>Total 02</t>
  </si>
  <si>
    <t>Atualizado - Média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</si>
</sst>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vertAlign val="superscript"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4" fontId="0" fillId="0" borderId="0" xfId="1" applyFont="1"/>
    <xf numFmtId="44" fontId="3" fillId="2" borderId="7" xfId="1" applyFont="1" applyFill="1" applyBorder="1" applyAlignment="1">
      <alignment horizontal="center" vertical="center" wrapText="1"/>
    </xf>
    <xf numFmtId="44" fontId="3" fillId="2" borderId="8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0" fontId="10" fillId="3" borderId="0" xfId="0" applyFont="1" applyFill="1"/>
    <xf numFmtId="44" fontId="10" fillId="3" borderId="0" xfId="1" applyFont="1" applyFill="1"/>
    <xf numFmtId="44" fontId="0" fillId="0" borderId="3" xfId="1" applyFont="1" applyBorder="1" applyAlignment="1">
      <alignment horizontal="right" vertical="center" wrapText="1"/>
    </xf>
    <xf numFmtId="44" fontId="0" fillId="0" borderId="12" xfId="1" applyFont="1" applyBorder="1" applyAlignment="1">
      <alignment horizontal="right" vertical="center" wrapText="1"/>
    </xf>
    <xf numFmtId="44" fontId="4" fillId="0" borderId="21" xfId="1" applyFont="1" applyBorder="1" applyAlignment="1">
      <alignment horizontal="right" vertical="center" wrapText="1"/>
    </xf>
    <xf numFmtId="44" fontId="4" fillId="0" borderId="22" xfId="1" applyFont="1" applyBorder="1" applyAlignment="1">
      <alignment horizontal="right" vertical="center" wrapText="1"/>
    </xf>
    <xf numFmtId="44" fontId="4" fillId="0" borderId="23" xfId="1" applyFont="1" applyBorder="1" applyAlignment="1">
      <alignment horizontal="right" vertical="center" wrapText="1"/>
    </xf>
    <xf numFmtId="44" fontId="4" fillId="0" borderId="24" xfId="1" applyFont="1" applyBorder="1" applyAlignment="1">
      <alignment horizontal="right" vertical="center" wrapText="1"/>
    </xf>
    <xf numFmtId="44" fontId="4" fillId="0" borderId="30" xfId="1" applyFont="1" applyBorder="1" applyAlignment="1">
      <alignment horizontal="right" vertical="center" wrapText="1"/>
    </xf>
    <xf numFmtId="44" fontId="4" fillId="0" borderId="20" xfId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4" fontId="3" fillId="2" borderId="10" xfId="1" applyFont="1" applyFill="1" applyBorder="1" applyAlignment="1">
      <alignment horizontal="center" vertical="center" wrapText="1"/>
    </xf>
    <xf numFmtId="44" fontId="3" fillId="2" borderId="9" xfId="1" applyFont="1" applyFill="1" applyBorder="1" applyAlignment="1">
      <alignment horizontal="center" vertical="center" wrapText="1"/>
    </xf>
    <xf numFmtId="44" fontId="3" fillId="2" borderId="11" xfId="1" applyFont="1" applyFill="1" applyBorder="1" applyAlignment="1">
      <alignment horizontal="center" vertical="center" wrapText="1"/>
    </xf>
    <xf numFmtId="44" fontId="4" fillId="0" borderId="26" xfId="1" applyFont="1" applyBorder="1" applyAlignment="1">
      <alignment horizontal="right" vertical="center" wrapText="1"/>
    </xf>
    <xf numFmtId="44" fontId="4" fillId="0" borderId="28" xfId="1" applyFont="1" applyBorder="1" applyAlignment="1">
      <alignment horizontal="right" vertical="center" wrapText="1"/>
    </xf>
    <xf numFmtId="44" fontId="4" fillId="0" borderId="29" xfId="1" applyFont="1" applyBorder="1" applyAlignment="1">
      <alignment horizontal="right" vertical="center" wrapText="1"/>
    </xf>
    <xf numFmtId="44" fontId="4" fillId="0" borderId="25" xfId="1" applyFont="1" applyBorder="1" applyAlignment="1">
      <alignment horizontal="right" vertical="center" wrapText="1"/>
    </xf>
    <xf numFmtId="44" fontId="4" fillId="0" borderId="27" xfId="1" applyFont="1" applyBorder="1" applyAlignment="1">
      <alignment horizontal="right" vertical="center" wrapText="1"/>
    </xf>
    <xf numFmtId="44" fontId="4" fillId="0" borderId="23" xfId="1" applyFont="1" applyBorder="1" applyAlignment="1">
      <alignment horizontal="righ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justify" vertical="center" wrapText="1"/>
    </xf>
    <xf numFmtId="0" fontId="11" fillId="4" borderId="13" xfId="0" applyFont="1" applyFill="1" applyBorder="1" applyAlignment="1">
      <alignment horizontal="right" vertical="center"/>
    </xf>
    <xf numFmtId="0" fontId="11" fillId="4" borderId="14" xfId="0" applyFont="1" applyFill="1" applyBorder="1" applyAlignment="1">
      <alignment horizontal="right" vertical="center"/>
    </xf>
    <xf numFmtId="0" fontId="11" fillId="4" borderId="15" xfId="0" applyFont="1" applyFill="1" applyBorder="1" applyAlignment="1">
      <alignment horizontal="right" vertical="center"/>
    </xf>
    <xf numFmtId="0" fontId="11" fillId="4" borderId="16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/>
    </xf>
    <xf numFmtId="0" fontId="11" fillId="4" borderId="17" xfId="0" applyFont="1" applyFill="1" applyBorder="1" applyAlignment="1">
      <alignment horizontal="right" vertical="center"/>
    </xf>
    <xf numFmtId="0" fontId="11" fillId="4" borderId="18" xfId="0" applyFont="1" applyFill="1" applyBorder="1" applyAlignment="1">
      <alignment horizontal="right" vertical="center"/>
    </xf>
    <xf numFmtId="0" fontId="11" fillId="4" borderId="19" xfId="0" applyFont="1" applyFill="1" applyBorder="1" applyAlignment="1">
      <alignment horizontal="right" vertical="center"/>
    </xf>
    <xf numFmtId="0" fontId="11" fillId="4" borderId="20" xfId="0" applyFont="1" applyFill="1" applyBorder="1" applyAlignment="1">
      <alignment horizontal="right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55804</xdr:colOff>
      <xdr:row>1</xdr:row>
      <xdr:rowOff>59055</xdr:rowOff>
    </xdr:from>
    <xdr:to>
      <xdr:col>1</xdr:col>
      <xdr:colOff>590549</xdr:colOff>
      <xdr:row>3</xdr:row>
      <xdr:rowOff>200371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E6DF74F-395E-467B-84DC-61BA96B5C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729" y="249555"/>
          <a:ext cx="534745" cy="674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D7B50-3C86-4E97-B32E-BC0F76D25434}">
  <sheetPr>
    <pageSetUpPr fitToPage="1"/>
  </sheetPr>
  <dimension ref="B1:Q38"/>
  <sheetViews>
    <sheetView showGridLines="0" tabSelected="1" workbookViewId="0">
      <pane ySplit="9" topLeftCell="A10" activePane="bottomLeft" state="frozen"/>
      <selection pane="bottomLeft" activeCell="A9" sqref="A9"/>
    </sheetView>
  </sheetViews>
  <sheetFormatPr defaultRowHeight="14.4" x14ac:dyDescent="0.3"/>
  <cols>
    <col min="1" max="1" width="2.33203125" customWidth="1"/>
    <col min="3" max="3" width="8.21875" customWidth="1"/>
    <col min="5" max="5" width="70.44140625" customWidth="1"/>
    <col min="6" max="6" width="2.33203125" customWidth="1"/>
    <col min="7" max="7" width="13.109375" style="9" customWidth="1"/>
    <col min="8" max="8" width="15.44140625" style="9" bestFit="1" customWidth="1"/>
    <col min="9" max="9" width="2.33203125" customWidth="1"/>
    <col min="10" max="10" width="13.109375" style="5" customWidth="1"/>
    <col min="11" max="11" width="15.44140625" style="5" bestFit="1" customWidth="1"/>
    <col min="12" max="12" width="2.33203125" customWidth="1"/>
    <col min="13" max="13" width="13.109375" style="5" customWidth="1"/>
    <col min="14" max="14" width="15.44140625" style="5" bestFit="1" customWidth="1"/>
    <col min="15" max="15" width="2.33203125" customWidth="1"/>
    <col min="16" max="16" width="13.109375" style="5" customWidth="1"/>
    <col min="17" max="17" width="15.44140625" style="5" bestFit="1" customWidth="1"/>
  </cols>
  <sheetData>
    <row r="1" spans="2:17" ht="15" thickBot="1" x14ac:dyDescent="0.35"/>
    <row r="2" spans="2:17" ht="21" customHeight="1" x14ac:dyDescent="0.3">
      <c r="B2" s="49" t="s">
        <v>38</v>
      </c>
      <c r="C2" s="50"/>
      <c r="D2" s="50"/>
      <c r="E2" s="51"/>
    </row>
    <row r="3" spans="2:17" ht="21" customHeight="1" x14ac:dyDescent="0.3">
      <c r="B3" s="52"/>
      <c r="C3" s="53"/>
      <c r="D3" s="53"/>
      <c r="E3" s="54"/>
    </row>
    <row r="4" spans="2:17" ht="21" customHeight="1" thickBot="1" x14ac:dyDescent="0.35">
      <c r="B4" s="55"/>
      <c r="C4" s="56"/>
      <c r="D4" s="56"/>
      <c r="E4" s="57"/>
    </row>
    <row r="6" spans="2:17" ht="15.6" x14ac:dyDescent="0.3">
      <c r="B6" s="10"/>
      <c r="C6" s="10"/>
      <c r="D6" s="10"/>
      <c r="E6" s="10" t="s">
        <v>30</v>
      </c>
      <c r="G6" s="11" t="s">
        <v>40</v>
      </c>
      <c r="H6" s="11">
        <f>H10+H14+H15+H19+H23+H24+H25+H26+H30+H34+H35+H36+H37+H38</f>
        <v>819947.5</v>
      </c>
      <c r="J6" s="11" t="s">
        <v>41</v>
      </c>
      <c r="K6" s="11">
        <f>K10+K14+K15+K19+K23+K24+K25+K26+K30+K34+K35+K36+K37+K38</f>
        <v>824484.39999999991</v>
      </c>
      <c r="M6" s="11" t="s">
        <v>42</v>
      </c>
      <c r="N6" s="11">
        <f>N10+N14+N15+N19+N23+N24+N25+N26+N30+N34+N35+N36+N37+N38</f>
        <v>798808.3</v>
      </c>
      <c r="P6" s="11" t="s">
        <v>42</v>
      </c>
      <c r="Q6" s="11">
        <f>Q10+Q14+Q15+Q19+Q23+Q24+Q25+Q26+Q30+Q34+Q35+Q36+Q37+Q38</f>
        <v>836549.84000000008</v>
      </c>
    </row>
    <row r="7" spans="2:17" ht="15" thickBot="1" x14ac:dyDescent="0.35"/>
    <row r="8" spans="2:17" ht="16.2" customHeight="1" thickBot="1" x14ac:dyDescent="0.35">
      <c r="B8" s="23" t="s">
        <v>24</v>
      </c>
      <c r="C8" s="24"/>
      <c r="D8" s="24"/>
      <c r="E8" s="25"/>
      <c r="G8" s="23" t="s">
        <v>43</v>
      </c>
      <c r="H8" s="25"/>
      <c r="J8" s="23" t="s">
        <v>33</v>
      </c>
      <c r="K8" s="25"/>
      <c r="M8" s="23" t="s">
        <v>35</v>
      </c>
      <c r="N8" s="25"/>
      <c r="P8" s="23" t="s">
        <v>39</v>
      </c>
      <c r="Q8" s="25"/>
    </row>
    <row r="9" spans="2:17" ht="16.2" thickBot="1" x14ac:dyDescent="0.35">
      <c r="B9" s="3" t="s">
        <v>0</v>
      </c>
      <c r="C9" s="4" t="s">
        <v>1</v>
      </c>
      <c r="D9" s="4" t="s">
        <v>2</v>
      </c>
      <c r="E9" s="32" t="s">
        <v>3</v>
      </c>
      <c r="G9" s="6" t="s">
        <v>31</v>
      </c>
      <c r="H9" s="7" t="s">
        <v>29</v>
      </c>
      <c r="J9" s="6" t="s">
        <v>34</v>
      </c>
      <c r="K9" s="7" t="s">
        <v>29</v>
      </c>
      <c r="M9" s="6" t="s">
        <v>36</v>
      </c>
      <c r="N9" s="7" t="s">
        <v>29</v>
      </c>
      <c r="P9" s="6" t="s">
        <v>37</v>
      </c>
      <c r="Q9" s="7" t="s">
        <v>29</v>
      </c>
    </row>
    <row r="10" spans="2:17" ht="29.4" thickBot="1" x14ac:dyDescent="0.35">
      <c r="B10" s="34">
        <v>1</v>
      </c>
      <c r="C10" s="35">
        <v>620</v>
      </c>
      <c r="D10" s="35" t="s">
        <v>4</v>
      </c>
      <c r="E10" s="36" t="s">
        <v>25</v>
      </c>
      <c r="G10" s="13">
        <f>IF(P10&lt;&gt;"",AVERAGE(J10,M10,P10),0)</f>
        <v>181.9</v>
      </c>
      <c r="H10" s="12">
        <f>ROUND($C10*G10,2)</f>
        <v>112778</v>
      </c>
      <c r="J10" s="13">
        <v>182.3</v>
      </c>
      <c r="K10" s="12">
        <f>ROUND($C10*J10,2)</f>
        <v>113026</v>
      </c>
      <c r="M10" s="13">
        <v>170.25</v>
      </c>
      <c r="N10" s="12">
        <f>ROUND($C10*M10,2)</f>
        <v>105555</v>
      </c>
      <c r="P10" s="13">
        <v>193.15</v>
      </c>
      <c r="Q10" s="12">
        <f>ROUND($C10*P10,2)</f>
        <v>119753</v>
      </c>
    </row>
    <row r="11" spans="2:17" ht="15" thickBot="1" x14ac:dyDescent="0.35"/>
    <row r="12" spans="2:17" ht="16.2" thickBot="1" x14ac:dyDescent="0.35">
      <c r="B12" s="23" t="s">
        <v>28</v>
      </c>
      <c r="C12" s="24"/>
      <c r="D12" s="24"/>
      <c r="E12" s="25"/>
      <c r="G12" s="23" t="s">
        <v>32</v>
      </c>
      <c r="H12" s="25"/>
      <c r="J12" s="23" t="s">
        <v>33</v>
      </c>
      <c r="K12" s="25"/>
      <c r="M12" s="23" t="s">
        <v>35</v>
      </c>
      <c r="N12" s="25"/>
      <c r="P12" s="23"/>
      <c r="Q12" s="25"/>
    </row>
    <row r="13" spans="2:17" ht="16.2" thickBot="1" x14ac:dyDescent="0.35">
      <c r="B13" s="3" t="s">
        <v>0</v>
      </c>
      <c r="C13" s="4" t="s">
        <v>1</v>
      </c>
      <c r="D13" s="4" t="s">
        <v>2</v>
      </c>
      <c r="E13" s="32" t="s">
        <v>3</v>
      </c>
      <c r="G13" s="6" t="s">
        <v>31</v>
      </c>
      <c r="H13" s="7" t="s">
        <v>29</v>
      </c>
      <c r="J13" s="6" t="s">
        <v>34</v>
      </c>
      <c r="K13" s="7" t="s">
        <v>29</v>
      </c>
      <c r="M13" s="6" t="s">
        <v>36</v>
      </c>
      <c r="N13" s="7" t="s">
        <v>29</v>
      </c>
      <c r="P13" s="6" t="s">
        <v>37</v>
      </c>
      <c r="Q13" s="7" t="s">
        <v>29</v>
      </c>
    </row>
    <row r="14" spans="2:17" ht="15" thickBot="1" x14ac:dyDescent="0.35">
      <c r="B14" s="33">
        <v>1</v>
      </c>
      <c r="C14" s="8">
        <v>128</v>
      </c>
      <c r="D14" s="8" t="s">
        <v>4</v>
      </c>
      <c r="E14" s="37" t="s">
        <v>26</v>
      </c>
      <c r="G14" s="13">
        <f t="shared" ref="G14:G15" si="0">IF(P14&lt;&gt;"",AVERAGE(J14,M14,P14),0)</f>
        <v>738.81666666666661</v>
      </c>
      <c r="H14" s="12">
        <f>ROUND($C14*G14,2)</f>
        <v>94568.53</v>
      </c>
      <c r="J14" s="13">
        <v>795.9</v>
      </c>
      <c r="K14" s="12">
        <f>ROUND($C14*J14,2)</f>
        <v>101875.2</v>
      </c>
      <c r="M14" s="13">
        <v>672.1</v>
      </c>
      <c r="N14" s="12">
        <f>ROUND($C14*M14,2)</f>
        <v>86028.800000000003</v>
      </c>
      <c r="P14" s="13">
        <v>748.45</v>
      </c>
      <c r="Q14" s="12">
        <f>ROUND($C14*P14,2)</f>
        <v>95801.600000000006</v>
      </c>
    </row>
    <row r="15" spans="2:17" ht="15" thickBot="1" x14ac:dyDescent="0.35">
      <c r="B15" s="34">
        <v>2</v>
      </c>
      <c r="C15" s="35">
        <v>492</v>
      </c>
      <c r="D15" s="35" t="s">
        <v>4</v>
      </c>
      <c r="E15" s="38" t="s">
        <v>27</v>
      </c>
      <c r="G15" s="13">
        <f t="shared" si="0"/>
        <v>627.10666666666668</v>
      </c>
      <c r="H15" s="12">
        <f>ROUND($C15*G15,2)</f>
        <v>308536.48</v>
      </c>
      <c r="J15" s="13">
        <v>620.5</v>
      </c>
      <c r="K15" s="12">
        <f>ROUND($C15*J15,2)</f>
        <v>305286</v>
      </c>
      <c r="M15" s="13">
        <v>610.70000000000005</v>
      </c>
      <c r="N15" s="12">
        <f>ROUND($C15*M15,2)</f>
        <v>300464.40000000002</v>
      </c>
      <c r="P15" s="13">
        <v>650.12</v>
      </c>
      <c r="Q15" s="12">
        <f>ROUND($C15*P15,2)</f>
        <v>319859.03999999998</v>
      </c>
    </row>
    <row r="16" spans="2:17" ht="15" thickBot="1" x14ac:dyDescent="0.35"/>
    <row r="17" spans="2:17" ht="16.2" thickBot="1" x14ac:dyDescent="0.35">
      <c r="B17" s="23" t="s">
        <v>23</v>
      </c>
      <c r="C17" s="24"/>
      <c r="D17" s="24"/>
      <c r="E17" s="25"/>
      <c r="G17" s="23" t="s">
        <v>32</v>
      </c>
      <c r="H17" s="25"/>
      <c r="J17" s="23" t="s">
        <v>33</v>
      </c>
      <c r="K17" s="25"/>
      <c r="M17" s="23" t="s">
        <v>35</v>
      </c>
      <c r="N17" s="25"/>
      <c r="P17" s="23"/>
      <c r="Q17" s="25"/>
    </row>
    <row r="18" spans="2:17" ht="16.2" thickBot="1" x14ac:dyDescent="0.35">
      <c r="B18" s="3" t="s">
        <v>0</v>
      </c>
      <c r="C18" s="4" t="s">
        <v>1</v>
      </c>
      <c r="D18" s="4" t="s">
        <v>2</v>
      </c>
      <c r="E18" s="32" t="s">
        <v>3</v>
      </c>
      <c r="G18" s="6" t="s">
        <v>31</v>
      </c>
      <c r="H18" s="7" t="s">
        <v>29</v>
      </c>
      <c r="J18" s="6" t="s">
        <v>34</v>
      </c>
      <c r="K18" s="7" t="s">
        <v>29</v>
      </c>
      <c r="M18" s="6" t="s">
        <v>36</v>
      </c>
      <c r="N18" s="7" t="s">
        <v>29</v>
      </c>
      <c r="P18" s="6" t="s">
        <v>37</v>
      </c>
      <c r="Q18" s="7" t="s">
        <v>29</v>
      </c>
    </row>
    <row r="19" spans="2:17" ht="47.4" thickBot="1" x14ac:dyDescent="0.35">
      <c r="B19" s="34">
        <v>1</v>
      </c>
      <c r="C19" s="35">
        <v>620</v>
      </c>
      <c r="D19" s="35" t="s">
        <v>4</v>
      </c>
      <c r="E19" s="39" t="s">
        <v>22</v>
      </c>
      <c r="G19" s="13">
        <f>IF(P19&lt;&gt;"",AVERAGE(J19,M19,P19),0)</f>
        <v>299.66666666666669</v>
      </c>
      <c r="H19" s="12">
        <f>ROUND($C19*G19,2)</f>
        <v>185793.33</v>
      </c>
      <c r="J19" s="13">
        <v>290.5</v>
      </c>
      <c r="K19" s="12">
        <f>ROUND($C19*J19,2)</f>
        <v>180110</v>
      </c>
      <c r="M19" s="13">
        <v>310.10000000000002</v>
      </c>
      <c r="N19" s="12">
        <f>ROUND($C19*M19,2)</f>
        <v>192262</v>
      </c>
      <c r="P19" s="13">
        <v>298.39999999999998</v>
      </c>
      <c r="Q19" s="12">
        <f>ROUND($C19*P19,2)</f>
        <v>185008</v>
      </c>
    </row>
    <row r="20" spans="2:17" ht="15" thickBot="1" x14ac:dyDescent="0.35"/>
    <row r="21" spans="2:17" ht="16.2" thickBot="1" x14ac:dyDescent="0.35">
      <c r="B21" s="23" t="s">
        <v>21</v>
      </c>
      <c r="C21" s="24"/>
      <c r="D21" s="24"/>
      <c r="E21" s="25"/>
      <c r="G21" s="23" t="s">
        <v>32</v>
      </c>
      <c r="H21" s="25"/>
      <c r="J21" s="23" t="s">
        <v>33</v>
      </c>
      <c r="K21" s="25"/>
      <c r="M21" s="23" t="s">
        <v>35</v>
      </c>
      <c r="N21" s="25"/>
      <c r="P21" s="23"/>
      <c r="Q21" s="25"/>
    </row>
    <row r="22" spans="2:17" ht="15.6" customHeight="1" thickBot="1" x14ac:dyDescent="0.35">
      <c r="B22" s="3" t="s">
        <v>0</v>
      </c>
      <c r="C22" s="4" t="s">
        <v>1</v>
      </c>
      <c r="D22" s="4" t="s">
        <v>2</v>
      </c>
      <c r="E22" s="32" t="s">
        <v>3</v>
      </c>
      <c r="G22" s="6" t="s">
        <v>31</v>
      </c>
      <c r="H22" s="7" t="s">
        <v>29</v>
      </c>
      <c r="J22" s="6" t="s">
        <v>34</v>
      </c>
      <c r="K22" s="7" t="s">
        <v>29</v>
      </c>
      <c r="M22" s="6" t="s">
        <v>36</v>
      </c>
      <c r="N22" s="7" t="s">
        <v>29</v>
      </c>
      <c r="P22" s="6" t="s">
        <v>37</v>
      </c>
      <c r="Q22" s="7" t="s">
        <v>29</v>
      </c>
    </row>
    <row r="23" spans="2:17" ht="125.4" thickBot="1" x14ac:dyDescent="0.35">
      <c r="B23" s="40">
        <v>1</v>
      </c>
      <c r="C23" s="1">
        <v>620</v>
      </c>
      <c r="D23" s="1" t="s">
        <v>4</v>
      </c>
      <c r="E23" s="41" t="s">
        <v>5</v>
      </c>
      <c r="G23" s="14">
        <f t="shared" ref="G23:G38" si="1">IF(P23&lt;&gt;"",AVERAGE(J23,M23,P23),0)</f>
        <v>38.883333333333333</v>
      </c>
      <c r="H23" s="15">
        <f t="shared" ref="H23:H38" si="2">ROUND($C23*G23,2)</f>
        <v>24107.67</v>
      </c>
      <c r="J23" s="14">
        <v>38.950000000000003</v>
      </c>
      <c r="K23" s="15">
        <f t="shared" ref="K23:K38" si="3">ROUND($C23*J23,2)</f>
        <v>24149</v>
      </c>
      <c r="M23" s="14">
        <v>35.5</v>
      </c>
      <c r="N23" s="15">
        <f t="shared" ref="N23:N38" si="4">ROUND($C23*M23,2)</f>
        <v>22010</v>
      </c>
      <c r="P23" s="14">
        <v>42.2</v>
      </c>
      <c r="Q23" s="15">
        <f t="shared" ref="Q23:Q38" si="5">ROUND($C23*P23,2)</f>
        <v>26164</v>
      </c>
    </row>
    <row r="24" spans="2:17" ht="33.6" thickBot="1" x14ac:dyDescent="0.35">
      <c r="B24" s="40">
        <v>2</v>
      </c>
      <c r="C24" s="2">
        <v>3100</v>
      </c>
      <c r="D24" s="1" t="s">
        <v>6</v>
      </c>
      <c r="E24" s="41" t="s">
        <v>7</v>
      </c>
      <c r="G24" s="16">
        <f t="shared" si="1"/>
        <v>4.04</v>
      </c>
      <c r="H24" s="17">
        <f t="shared" si="2"/>
        <v>12524</v>
      </c>
      <c r="J24" s="16">
        <v>4.2</v>
      </c>
      <c r="K24" s="17">
        <f t="shared" si="3"/>
        <v>13020</v>
      </c>
      <c r="M24" s="16">
        <v>3.8</v>
      </c>
      <c r="N24" s="17">
        <f t="shared" si="4"/>
        <v>11780</v>
      </c>
      <c r="P24" s="16">
        <v>4.12</v>
      </c>
      <c r="Q24" s="17">
        <f t="shared" si="5"/>
        <v>12772</v>
      </c>
    </row>
    <row r="25" spans="2:17" ht="63" thickBot="1" x14ac:dyDescent="0.35">
      <c r="B25" s="40">
        <v>3</v>
      </c>
      <c r="C25" s="1">
        <v>200</v>
      </c>
      <c r="D25" s="1" t="s">
        <v>8</v>
      </c>
      <c r="E25" s="41" t="s">
        <v>9</v>
      </c>
      <c r="G25" s="16">
        <f t="shared" si="1"/>
        <v>32.949999999999996</v>
      </c>
      <c r="H25" s="17">
        <f t="shared" si="2"/>
        <v>6590</v>
      </c>
      <c r="J25" s="16">
        <v>32.799999999999997</v>
      </c>
      <c r="K25" s="17">
        <f t="shared" si="3"/>
        <v>6560</v>
      </c>
      <c r="M25" s="16">
        <v>34.25</v>
      </c>
      <c r="N25" s="17">
        <f t="shared" si="4"/>
        <v>6850</v>
      </c>
      <c r="P25" s="16">
        <v>31.8</v>
      </c>
      <c r="Q25" s="17">
        <f t="shared" si="5"/>
        <v>6360</v>
      </c>
    </row>
    <row r="26" spans="2:17" ht="15.6" x14ac:dyDescent="0.3">
      <c r="B26" s="42">
        <v>4</v>
      </c>
      <c r="C26" s="20">
        <v>240</v>
      </c>
      <c r="D26" s="20" t="s">
        <v>8</v>
      </c>
      <c r="E26" s="43" t="s">
        <v>10</v>
      </c>
      <c r="G26" s="29">
        <f t="shared" si="1"/>
        <v>87.94</v>
      </c>
      <c r="H26" s="26">
        <f t="shared" si="2"/>
        <v>21105.599999999999</v>
      </c>
      <c r="J26" s="29">
        <v>91.46</v>
      </c>
      <c r="K26" s="26">
        <f t="shared" si="3"/>
        <v>21950.400000000001</v>
      </c>
      <c r="M26" s="29">
        <v>85.44</v>
      </c>
      <c r="N26" s="26">
        <f t="shared" si="4"/>
        <v>20505.599999999999</v>
      </c>
      <c r="P26" s="29">
        <v>86.92</v>
      </c>
      <c r="Q26" s="26">
        <f t="shared" si="5"/>
        <v>20860.8</v>
      </c>
    </row>
    <row r="27" spans="2:17" ht="15.6" x14ac:dyDescent="0.3">
      <c r="B27" s="44"/>
      <c r="C27" s="21"/>
      <c r="D27" s="21"/>
      <c r="E27" s="43" t="s">
        <v>11</v>
      </c>
      <c r="G27" s="30">
        <f t="shared" si="1"/>
        <v>0</v>
      </c>
      <c r="H27" s="27">
        <f t="shared" si="2"/>
        <v>0</v>
      </c>
      <c r="J27" s="30"/>
      <c r="K27" s="27">
        <f t="shared" si="3"/>
        <v>0</v>
      </c>
      <c r="M27" s="30"/>
      <c r="N27" s="27">
        <f t="shared" si="4"/>
        <v>0</v>
      </c>
      <c r="P27" s="30"/>
      <c r="Q27" s="27">
        <f t="shared" si="5"/>
        <v>0</v>
      </c>
    </row>
    <row r="28" spans="2:17" ht="31.2" x14ac:dyDescent="0.3">
      <c r="B28" s="44"/>
      <c r="C28" s="21"/>
      <c r="D28" s="21"/>
      <c r="E28" s="43" t="s">
        <v>12</v>
      </c>
      <c r="G28" s="30">
        <f t="shared" si="1"/>
        <v>0</v>
      </c>
      <c r="H28" s="27">
        <f t="shared" si="2"/>
        <v>0</v>
      </c>
      <c r="J28" s="30"/>
      <c r="K28" s="27">
        <f t="shared" si="3"/>
        <v>0</v>
      </c>
      <c r="M28" s="30"/>
      <c r="N28" s="27">
        <f t="shared" si="4"/>
        <v>0</v>
      </c>
      <c r="P28" s="30"/>
      <c r="Q28" s="27">
        <f t="shared" si="5"/>
        <v>0</v>
      </c>
    </row>
    <row r="29" spans="2:17" ht="16.2" thickBot="1" x14ac:dyDescent="0.35">
      <c r="B29" s="45"/>
      <c r="C29" s="22"/>
      <c r="D29" s="22"/>
      <c r="E29" s="41" t="s">
        <v>13</v>
      </c>
      <c r="G29" s="31">
        <f t="shared" si="1"/>
        <v>0</v>
      </c>
      <c r="H29" s="28">
        <f t="shared" si="2"/>
        <v>0</v>
      </c>
      <c r="J29" s="31"/>
      <c r="K29" s="28">
        <f t="shared" si="3"/>
        <v>0</v>
      </c>
      <c r="M29" s="31"/>
      <c r="N29" s="28">
        <f t="shared" si="4"/>
        <v>0</v>
      </c>
      <c r="P29" s="31"/>
      <c r="Q29" s="28">
        <f t="shared" si="5"/>
        <v>0</v>
      </c>
    </row>
    <row r="30" spans="2:17" ht="15.6" x14ac:dyDescent="0.3">
      <c r="B30" s="42">
        <v>5</v>
      </c>
      <c r="C30" s="20">
        <v>240</v>
      </c>
      <c r="D30" s="20" t="s">
        <v>8</v>
      </c>
      <c r="E30" s="43" t="s">
        <v>10</v>
      </c>
      <c r="G30" s="29">
        <f t="shared" si="1"/>
        <v>86.703333333333333</v>
      </c>
      <c r="H30" s="26">
        <f t="shared" si="2"/>
        <v>20808.8</v>
      </c>
      <c r="J30" s="29">
        <v>91.46</v>
      </c>
      <c r="K30" s="26">
        <f t="shared" si="3"/>
        <v>21950.400000000001</v>
      </c>
      <c r="M30" s="29">
        <v>83.2</v>
      </c>
      <c r="N30" s="26">
        <f t="shared" si="4"/>
        <v>19968</v>
      </c>
      <c r="P30" s="29">
        <v>85.45</v>
      </c>
      <c r="Q30" s="26">
        <f t="shared" si="5"/>
        <v>20508</v>
      </c>
    </row>
    <row r="31" spans="2:17" ht="15.6" x14ac:dyDescent="0.3">
      <c r="B31" s="44"/>
      <c r="C31" s="21"/>
      <c r="D31" s="21"/>
      <c r="E31" s="43" t="s">
        <v>14</v>
      </c>
      <c r="G31" s="30">
        <f t="shared" si="1"/>
        <v>0</v>
      </c>
      <c r="H31" s="27">
        <f t="shared" si="2"/>
        <v>0</v>
      </c>
      <c r="J31" s="30"/>
      <c r="K31" s="27">
        <f t="shared" si="3"/>
        <v>0</v>
      </c>
      <c r="M31" s="30"/>
      <c r="N31" s="27">
        <f t="shared" si="4"/>
        <v>0</v>
      </c>
      <c r="P31" s="30"/>
      <c r="Q31" s="27">
        <f t="shared" si="5"/>
        <v>0</v>
      </c>
    </row>
    <row r="32" spans="2:17" ht="31.2" x14ac:dyDescent="0.3">
      <c r="B32" s="44"/>
      <c r="C32" s="21"/>
      <c r="D32" s="21"/>
      <c r="E32" s="43" t="s">
        <v>12</v>
      </c>
      <c r="G32" s="30">
        <f t="shared" si="1"/>
        <v>0</v>
      </c>
      <c r="H32" s="27">
        <f t="shared" si="2"/>
        <v>0</v>
      </c>
      <c r="J32" s="30"/>
      <c r="K32" s="27">
        <f t="shared" si="3"/>
        <v>0</v>
      </c>
      <c r="M32" s="30"/>
      <c r="N32" s="27">
        <f t="shared" si="4"/>
        <v>0</v>
      </c>
      <c r="P32" s="30"/>
      <c r="Q32" s="27">
        <f t="shared" si="5"/>
        <v>0</v>
      </c>
    </row>
    <row r="33" spans="2:17" ht="16.2" thickBot="1" x14ac:dyDescent="0.35">
      <c r="B33" s="45"/>
      <c r="C33" s="22"/>
      <c r="D33" s="22"/>
      <c r="E33" s="41" t="s">
        <v>13</v>
      </c>
      <c r="G33" s="31">
        <f t="shared" si="1"/>
        <v>0</v>
      </c>
      <c r="H33" s="28">
        <f t="shared" si="2"/>
        <v>0</v>
      </c>
      <c r="J33" s="31"/>
      <c r="K33" s="28">
        <f t="shared" si="3"/>
        <v>0</v>
      </c>
      <c r="M33" s="31"/>
      <c r="N33" s="28">
        <f t="shared" si="4"/>
        <v>0</v>
      </c>
      <c r="P33" s="31"/>
      <c r="Q33" s="28">
        <f t="shared" si="5"/>
        <v>0</v>
      </c>
    </row>
    <row r="34" spans="2:17" ht="31.8" thickBot="1" x14ac:dyDescent="0.35">
      <c r="B34" s="40">
        <v>6</v>
      </c>
      <c r="C34" s="2">
        <v>1240</v>
      </c>
      <c r="D34" s="1" t="s">
        <v>4</v>
      </c>
      <c r="E34" s="41" t="s">
        <v>15</v>
      </c>
      <c r="G34" s="16">
        <f t="shared" si="1"/>
        <v>25.84</v>
      </c>
      <c r="H34" s="17">
        <f t="shared" si="2"/>
        <v>32041.599999999999</v>
      </c>
      <c r="J34" s="16">
        <v>28.6</v>
      </c>
      <c r="K34" s="17">
        <f t="shared" si="3"/>
        <v>35464</v>
      </c>
      <c r="M34" s="16">
        <v>26.12</v>
      </c>
      <c r="N34" s="17">
        <f t="shared" si="4"/>
        <v>32388.799999999999</v>
      </c>
      <c r="P34" s="16">
        <v>22.8</v>
      </c>
      <c r="Q34" s="17">
        <f t="shared" si="5"/>
        <v>28272</v>
      </c>
    </row>
    <row r="35" spans="2:17" ht="16.2" thickBot="1" x14ac:dyDescent="0.35">
      <c r="B35" s="40">
        <v>7</v>
      </c>
      <c r="C35" s="1">
        <v>20</v>
      </c>
      <c r="D35" s="1" t="s">
        <v>16</v>
      </c>
      <c r="E35" s="41" t="s">
        <v>17</v>
      </c>
      <c r="G35" s="16">
        <f t="shared" si="1"/>
        <v>8.0666666666666664</v>
      </c>
      <c r="H35" s="17">
        <f t="shared" si="2"/>
        <v>161.33000000000001</v>
      </c>
      <c r="J35" s="16">
        <v>8.9</v>
      </c>
      <c r="K35" s="17">
        <f t="shared" si="3"/>
        <v>178</v>
      </c>
      <c r="M35" s="16">
        <v>7.8</v>
      </c>
      <c r="N35" s="17">
        <f t="shared" si="4"/>
        <v>156</v>
      </c>
      <c r="P35" s="16">
        <v>7.5</v>
      </c>
      <c r="Q35" s="17">
        <f t="shared" si="5"/>
        <v>150</v>
      </c>
    </row>
    <row r="36" spans="2:17" ht="16.2" thickBot="1" x14ac:dyDescent="0.35">
      <c r="B36" s="40">
        <v>8</v>
      </c>
      <c r="C36" s="1">
        <v>2</v>
      </c>
      <c r="D36" s="1" t="s">
        <v>4</v>
      </c>
      <c r="E36" s="41" t="s">
        <v>18</v>
      </c>
      <c r="G36" s="16">
        <f t="shared" si="1"/>
        <v>428.7166666666667</v>
      </c>
      <c r="H36" s="17">
        <f t="shared" si="2"/>
        <v>857.43</v>
      </c>
      <c r="J36" s="16">
        <v>420.5</v>
      </c>
      <c r="K36" s="17">
        <f t="shared" si="3"/>
        <v>841</v>
      </c>
      <c r="M36" s="16">
        <v>380.45</v>
      </c>
      <c r="N36" s="17">
        <f t="shared" si="4"/>
        <v>760.9</v>
      </c>
      <c r="P36" s="16">
        <v>485.2</v>
      </c>
      <c r="Q36" s="17">
        <f t="shared" si="5"/>
        <v>970.4</v>
      </c>
    </row>
    <row r="37" spans="2:17" ht="31.8" thickBot="1" x14ac:dyDescent="0.35">
      <c r="B37" s="40">
        <v>9</v>
      </c>
      <c r="C37" s="1">
        <v>4</v>
      </c>
      <c r="D37" s="1" t="s">
        <v>4</v>
      </c>
      <c r="E37" s="41" t="s">
        <v>19</v>
      </c>
      <c r="G37" s="16">
        <f t="shared" si="1"/>
        <v>9.6333333333333329</v>
      </c>
      <c r="H37" s="17">
        <f t="shared" si="2"/>
        <v>38.53</v>
      </c>
      <c r="J37" s="16">
        <v>9.8000000000000007</v>
      </c>
      <c r="K37" s="17">
        <f t="shared" si="3"/>
        <v>39.200000000000003</v>
      </c>
      <c r="M37" s="16">
        <v>10.199999999999999</v>
      </c>
      <c r="N37" s="17">
        <f t="shared" si="4"/>
        <v>40.799999999999997</v>
      </c>
      <c r="P37" s="16">
        <v>8.9</v>
      </c>
      <c r="Q37" s="17">
        <f t="shared" si="5"/>
        <v>35.6</v>
      </c>
    </row>
    <row r="38" spans="2:17" ht="31.8" thickBot="1" x14ac:dyDescent="0.35">
      <c r="B38" s="46">
        <v>10</v>
      </c>
      <c r="C38" s="47">
        <v>4</v>
      </c>
      <c r="D38" s="47" t="s">
        <v>4</v>
      </c>
      <c r="E38" s="48" t="s">
        <v>20</v>
      </c>
      <c r="G38" s="18">
        <f t="shared" si="1"/>
        <v>9.0499999999999989</v>
      </c>
      <c r="H38" s="19">
        <f t="shared" si="2"/>
        <v>36.200000000000003</v>
      </c>
      <c r="J38" s="18">
        <v>8.8000000000000007</v>
      </c>
      <c r="K38" s="19">
        <f t="shared" si="3"/>
        <v>35.200000000000003</v>
      </c>
      <c r="M38" s="18">
        <v>9.5</v>
      </c>
      <c r="N38" s="19">
        <f t="shared" si="4"/>
        <v>38</v>
      </c>
      <c r="P38" s="18">
        <v>8.85</v>
      </c>
      <c r="Q38" s="19">
        <f t="shared" si="5"/>
        <v>35.4</v>
      </c>
    </row>
  </sheetData>
  <mergeCells count="43">
    <mergeCell ref="Q26:Q29"/>
    <mergeCell ref="P30:P33"/>
    <mergeCell ref="Q30:Q33"/>
    <mergeCell ref="G26:G29"/>
    <mergeCell ref="H26:H29"/>
    <mergeCell ref="G30:G33"/>
    <mergeCell ref="H30:H33"/>
    <mergeCell ref="J26:J29"/>
    <mergeCell ref="K26:K29"/>
    <mergeCell ref="J30:J33"/>
    <mergeCell ref="K30:K33"/>
    <mergeCell ref="M26:M29"/>
    <mergeCell ref="N26:N29"/>
    <mergeCell ref="M30:M33"/>
    <mergeCell ref="N30:N33"/>
    <mergeCell ref="P26:P29"/>
    <mergeCell ref="G17:H17"/>
    <mergeCell ref="J17:K17"/>
    <mergeCell ref="M17:N17"/>
    <mergeCell ref="P17:Q17"/>
    <mergeCell ref="G21:H21"/>
    <mergeCell ref="J21:K21"/>
    <mergeCell ref="M21:N21"/>
    <mergeCell ref="P21:Q21"/>
    <mergeCell ref="B2:E4"/>
    <mergeCell ref="G8:H8"/>
    <mergeCell ref="J8:K8"/>
    <mergeCell ref="M8:N8"/>
    <mergeCell ref="B30:B33"/>
    <mergeCell ref="C30:C33"/>
    <mergeCell ref="D30:D33"/>
    <mergeCell ref="B21:E21"/>
    <mergeCell ref="B26:B29"/>
    <mergeCell ref="C26:C29"/>
    <mergeCell ref="D26:D29"/>
    <mergeCell ref="P8:Q8"/>
    <mergeCell ref="G12:H12"/>
    <mergeCell ref="J12:K12"/>
    <mergeCell ref="M12:N12"/>
    <mergeCell ref="P12:Q12"/>
    <mergeCell ref="B12:E12"/>
    <mergeCell ref="B8:E8"/>
    <mergeCell ref="B17:E17"/>
  </mergeCells>
  <pageMargins left="0.19685039370078741" right="0.19685039370078741" top="0.19685039370078741" bottom="0.19685039370078741" header="0.31496062992125984" footer="0.31496062992125984"/>
  <pageSetup paperSize="9" scale="55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Castro</dc:creator>
  <cp:lastModifiedBy>Cesar Castro</cp:lastModifiedBy>
  <cp:lastPrinted>2025-09-30T12:09:28Z</cp:lastPrinted>
  <dcterms:created xsi:type="dcterms:W3CDTF">2025-09-25T20:10:44Z</dcterms:created>
  <dcterms:modified xsi:type="dcterms:W3CDTF">2025-10-03T20:23:45Z</dcterms:modified>
</cp:coreProperties>
</file>