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ficia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<sst xmlns="http://schemas.openxmlformats.org/spreadsheetml/2006/main" count="231" uniqueCount="202">
  <si>
    <t xml:space="preserve">PLANILHA DE COMPOSIÇÃO DOS CUSTOS E FORMAÇÃO DE PREÇOS</t>
  </si>
  <si>
    <t xml:space="preserve">Objeto:</t>
  </si>
  <si>
    <t xml:space="preserve">Contratação de empresa para Prestação de Serviços de Transporte Intermunicipal de Pacientes</t>
  </si>
  <si>
    <t xml:space="preserve">Local de Execução:</t>
  </si>
  <si>
    <t xml:space="preserve">Santiago</t>
  </si>
  <si>
    <t xml:space="preserve">Prazo de Execução:</t>
  </si>
  <si>
    <t xml:space="preserve">12 meses</t>
  </si>
  <si>
    <t xml:space="preserve">Horário para Execução:</t>
  </si>
  <si>
    <t xml:space="preserve">Das 07:00 hs até 11:45 hs</t>
  </si>
  <si>
    <t xml:space="preserve">Convenção Coletiva:</t>
  </si>
  <si>
    <t xml:space="preserve">2025/2026 – RS002404/2025, registrada no MTE em 02/07/2025</t>
  </si>
  <si>
    <t xml:space="preserve">MOTORISTA DE TRANSPORTE DE PASSAGEIROS</t>
  </si>
  <si>
    <t xml:space="preserve">Custo relativo a um empregado Motorista de Camionetes Tipo “Vans” com carga horária mensal plena de 220 horas.</t>
  </si>
  <si>
    <t xml:space="preserve">Salário Normativo CCT (Cláusula 3ª)</t>
  </si>
  <si>
    <t xml:space="preserve">Horas Mês</t>
  </si>
  <si>
    <t xml:space="preserve">Valor Hora</t>
  </si>
  <si>
    <t xml:space="preserve">Grupo A</t>
  </si>
  <si>
    <t xml:space="preserve">COMPOSIÇÃO DA REMUNERAÇÃO</t>
  </si>
  <si>
    <t xml:space="preserve">Carga Horária 220h mensais e 44h semanais</t>
  </si>
  <si>
    <t xml:space="preserve">Qtde</t>
  </si>
  <si>
    <t xml:space="preserve">Vlr Mensal (R$)</t>
  </si>
  <si>
    <t xml:space="preserve">Salário Normativo</t>
  </si>
  <si>
    <t xml:space="preserve">Adicional de Insalubridade</t>
  </si>
  <si>
    <t xml:space="preserve">Outros</t>
  </si>
  <si>
    <t xml:space="preserve">I</t>
  </si>
  <si>
    <t xml:space="preserve">Total da Remuneração</t>
  </si>
  <si>
    <t xml:space="preserve">Grupo B</t>
  </si>
  <si>
    <t xml:space="preserve">ENCARGOS E BENEFÍCIOS ANUAIS, MENSAIS E DIÁRIOS</t>
  </si>
  <si>
    <t xml:space="preserve">Grupo B.1</t>
  </si>
  <si>
    <t xml:space="preserve">13º Salário, Férias e Adicional de Férias</t>
  </si>
  <si>
    <t xml:space="preserve">%</t>
  </si>
  <si>
    <t xml:space="preserve">13º Salário (Decreto nº 57.155/65 e Art. 7º da CF)</t>
  </si>
  <si>
    <t xml:space="preserve">Férias com o abono de 1/3 (Decreto nº 57.155/65 e Art. 7º da CF)</t>
  </si>
  <si>
    <t xml:space="preserve">II</t>
  </si>
  <si>
    <t xml:space="preserve">Total do 13º Salário, Férias e Adicional de Férias</t>
  </si>
  <si>
    <t xml:space="preserve">Grupo B.2</t>
  </si>
  <si>
    <t xml:space="preserve">Encargos Sociais</t>
  </si>
  <si>
    <t xml:space="preserve">INSS (Art. 22, I, Lei nº 8212/91)</t>
  </si>
  <si>
    <t xml:space="preserve">FGTS (Art. 15, Lei nº 8036/90)</t>
  </si>
  <si>
    <t xml:space="preserve">SESI/SESC (Art. 30, Lei nº 8036/90)</t>
  </si>
  <si>
    <t xml:space="preserve">SENAI/SENAC (Decreto-Lei nº 2318/86)</t>
  </si>
  <si>
    <t xml:space="preserve">INCRA (Art. 1º, I, Decreto-Lei nº 1146/70, LC nº 11/71)</t>
  </si>
  <si>
    <t xml:space="preserve">SEBRAE (§ 3º, art. 8º, Lei nº 8029/90, alterado pela Lei nº 8154/90)</t>
  </si>
  <si>
    <t xml:space="preserve">Salário Educação (art. 3º, I, Decreto nº 87043/82)</t>
  </si>
  <si>
    <t xml:space="preserve">SAT x RAT (art. 22, Inc. II, alíneas “b” e “c”, Lei nº 8212/91)¹</t>
  </si>
  <si>
    <t xml:space="preserve">III</t>
  </si>
  <si>
    <t xml:space="preserve">Total dos Encargos Sociais</t>
  </si>
  <si>
    <t xml:space="preserve">¹ Os percentuais para o Seguro de Acidente de Trabalho podem variar de 0,50% a 6% em função do FAP, Decreto nº 6957/2009</t>
  </si>
  <si>
    <t xml:space="preserve">Grupo B.3</t>
  </si>
  <si>
    <t xml:space="preserve">Benefícios Mensais e Diários</t>
  </si>
  <si>
    <t xml:space="preserve">Vlr. Ref.</t>
  </si>
  <si>
    <t xml:space="preserve">Memória Cálculo</t>
  </si>
  <si>
    <t xml:space="preserve">Auxílio Alimentação (Cláusula 10ª)</t>
  </si>
  <si>
    <t xml:space="preserve">R$ x Nº Func.</t>
  </si>
  <si>
    <t xml:space="preserve">Desconto s/Auxílio Alimentação (Cláusula 10ª)</t>
  </si>
  <si>
    <t xml:space="preserve">Até 20% x Auxílio Alimentação</t>
  </si>
  <si>
    <t xml:space="preserve">Cesta Básica (Cláusula 11ª)</t>
  </si>
  <si>
    <t xml:space="preserve">Desconto s/Cesta Básica (Cláusula 11ª)</t>
  </si>
  <si>
    <t xml:space="preserve">Vale Transporte (Cláusula 12ª)</t>
  </si>
  <si>
    <t xml:space="preserve">IV</t>
  </si>
  <si>
    <t xml:space="preserve">Total dos Benefícios Mensais e Diários</t>
  </si>
  <si>
    <t xml:space="preserve">Grupo C</t>
  </si>
  <si>
    <t xml:space="preserve">PROVISÃO PARA RESCISÃO</t>
  </si>
  <si>
    <t xml:space="preserve">Aviso Prévio Indenizado (Art. 487, CLT)</t>
  </si>
  <si>
    <t xml:space="preserve">Incidência do FGTS sobre o Aviso Prévio Indenizado</t>
  </si>
  <si>
    <t xml:space="preserve">Multa do FGTS e Contribuição Social sobre o Aviso Prévio Indenizado
(entendimento TST – Recurso de Revista 632200-85.2009.12.0050)</t>
  </si>
  <si>
    <t xml:space="preserve">Aviso Prévio Trabalhado (Art. 487, § 1º, CLT)</t>
  </si>
  <si>
    <t xml:space="preserve">Incidência dos Encargos do Grupo B.2 sobre o Aviso Prévio Trabalhado</t>
  </si>
  <si>
    <t xml:space="preserve">Multa do FGTS e Contribuição Social sobre o Aviso Prévio Trabalhado</t>
  </si>
  <si>
    <t xml:space="preserve">Demissão com Justa Causa (Art. 146, CLT)</t>
  </si>
  <si>
    <t xml:space="preserve">V</t>
  </si>
  <si>
    <t xml:space="preserve">Total da Provisão para Rescisão</t>
  </si>
  <si>
    <t xml:space="preserve">Grupo D</t>
  </si>
  <si>
    <t xml:space="preserve">CUSTO DE REPOSIÇÃO DO PROFISSIONAL AUSENTE</t>
  </si>
  <si>
    <t xml:space="preserve">Grupo D.1</t>
  </si>
  <si>
    <t xml:space="preserve">Ausências Legais (Art. 473, CLT)</t>
  </si>
  <si>
    <t xml:space="preserve">Férias</t>
  </si>
  <si>
    <t xml:space="preserve">Ausências Legais</t>
  </si>
  <si>
    <t xml:space="preserve">Licença Paternidade</t>
  </si>
  <si>
    <t xml:space="preserve">Ausência por Acidente de Trabalho</t>
  </si>
  <si>
    <t xml:space="preserve">Afastamento Maternidade</t>
  </si>
  <si>
    <t xml:space="preserve">VI</t>
  </si>
  <si>
    <t xml:space="preserve">Total das Ausências Legais</t>
  </si>
  <si>
    <t xml:space="preserve">Grupo D.2</t>
  </si>
  <si>
    <t xml:space="preserve">Intrajornada</t>
  </si>
  <si>
    <t xml:space="preserve">Horas</t>
  </si>
  <si>
    <t xml:space="preserve">Intervalo para Repouso e Alimentação (Art. 71, CLT)</t>
  </si>
  <si>
    <t xml:space="preserve">VII</t>
  </si>
  <si>
    <t xml:space="preserve">Total da Intrajornada</t>
  </si>
  <si>
    <t xml:space="preserve">Grupo E</t>
  </si>
  <si>
    <t xml:space="preserve">INSUMOS DIVERSOS</t>
  </si>
  <si>
    <t xml:space="preserve">Uniformes – Cláusula 29ª</t>
  </si>
  <si>
    <t xml:space="preserve">(Vlr. Uniformes x Nº Func.)/12 meses</t>
  </si>
  <si>
    <t xml:space="preserve">Materiais</t>
  </si>
  <si>
    <t xml:space="preserve">(Vlr. Materiais x Nº Func.)/12 meses</t>
  </si>
  <si>
    <t xml:space="preserve">Equipamentos</t>
  </si>
  <si>
    <t xml:space="preserve">((Vlr. Equipamentos – Vlr. Residual) / Vida Útil)/12</t>
  </si>
  <si>
    <t xml:space="preserve">VIII</t>
  </si>
  <si>
    <t xml:space="preserve">Total dos Insumos Diversos</t>
  </si>
  <si>
    <t xml:space="preserve">Grupo F</t>
  </si>
  <si>
    <t xml:space="preserve">CUSTOS DO VEÍCULO</t>
  </si>
  <si>
    <t xml:space="preserve">Km/dia (estimado):</t>
  </si>
  <si>
    <t xml:space="preserve">Dias/mês (estimado):</t>
  </si>
  <si>
    <t xml:space="preserve">Km/mês (estimado):</t>
  </si>
  <si>
    <t xml:space="preserve">Dias no ano:</t>
  </si>
  <si>
    <t xml:space="preserve">Km/ano:</t>
  </si>
  <si>
    <t xml:space="preserve">Grupo F.1</t>
  </si>
  <si>
    <t xml:space="preserve">Depreciação</t>
  </si>
  <si>
    <t xml:space="preserve">Veículos vinculados à execução contratual</t>
  </si>
  <si>
    <t xml:space="preserve">Veículo</t>
  </si>
  <si>
    <t xml:space="preserve">Mínimo Lugares</t>
  </si>
  <si>
    <t xml:space="preserve">Idade</t>
  </si>
  <si>
    <t xml:space="preserve">Estimada</t>
  </si>
  <si>
    <t xml:space="preserve">Ano</t>
  </si>
  <si>
    <t xml:space="preserve">Máxima</t>
  </si>
  <si>
    <t xml:space="preserve">Valor</t>
  </si>
  <si>
    <t xml:space="preserve">Zero – FIPE / Orçamentos</t>
  </si>
  <si>
    <t xml:space="preserve">Residual</t>
  </si>
  <si>
    <t xml:space="preserve">Valor Depreciar</t>
  </si>
  <si>
    <t xml:space="preserve">Vida útil em anos</t>
  </si>
  <si>
    <t xml:space="preserve">Tx Depreciação</t>
  </si>
  <si>
    <t xml:space="preserve">Grupo F.2</t>
  </si>
  <si>
    <t xml:space="preserve">Combustível</t>
  </si>
  <si>
    <t xml:space="preserve">Tipo</t>
  </si>
  <si>
    <t xml:space="preserve">R$/litro</t>
  </si>
  <si>
    <t xml:space="preserve">Quant.</t>
  </si>
  <si>
    <t xml:space="preserve">Consumo
Km/l</t>
  </si>
  <si>
    <t xml:space="preserve">Coeficiente</t>
  </si>
  <si>
    <t xml:space="preserve">R$/Km</t>
  </si>
  <si>
    <t xml:space="preserve">Grupo F.3</t>
  </si>
  <si>
    <t xml:space="preserve">Despesas Administrativas</t>
  </si>
  <si>
    <t xml:space="preserve">IPVA</t>
  </si>
  <si>
    <t xml:space="preserve">Licenciamento</t>
  </si>
  <si>
    <t xml:space="preserve">Cronotacógrafo</t>
  </si>
  <si>
    <t xml:space="preserve">Seguros</t>
  </si>
  <si>
    <t xml:space="preserve">DPVAT</t>
  </si>
  <si>
    <t xml:space="preserve">RC</t>
  </si>
  <si>
    <t xml:space="preserve">1/12</t>
  </si>
  <si>
    <t xml:space="preserve">Grupo F.4</t>
  </si>
  <si>
    <t xml:space="preserve">Demais Custos do Veículo</t>
  </si>
  <si>
    <t xml:space="preserve">Rodagem</t>
  </si>
  <si>
    <t xml:space="preserve">Nº Pneus</t>
  </si>
  <si>
    <t xml:space="preserve">Vlr Unitário</t>
  </si>
  <si>
    <t xml:space="preserve">Total</t>
  </si>
  <si>
    <t xml:space="preserve">Vida Útil</t>
  </si>
  <si>
    <t xml:space="preserve">Custo/Km</t>
  </si>
  <si>
    <t xml:space="preserve">Custo Diário</t>
  </si>
  <si>
    <t xml:space="preserve">Peças, acessórios e outros</t>
  </si>
  <si>
    <t xml:space="preserve">Despesas de Manutenção</t>
  </si>
  <si>
    <t xml:space="preserve">Tx Estimada</t>
  </si>
  <si>
    <t xml:space="preserve">Relação de Consumo Combustível Mensal</t>
  </si>
  <si>
    <t xml:space="preserve">IX</t>
  </si>
  <si>
    <t xml:space="preserve">Total dos Custos do Veículo</t>
  </si>
  <si>
    <t xml:space="preserve">Grupo G</t>
  </si>
  <si>
    <t xml:space="preserve">CUSTOS INDIRETOS, TRIBUTOS E LUCRO</t>
  </si>
  <si>
    <t xml:space="preserve">Custos Indiretos</t>
  </si>
  <si>
    <t xml:space="preserve">Lucro </t>
  </si>
  <si>
    <t xml:space="preserve">TRIBUTOS</t>
  </si>
  <si>
    <t xml:space="preserve">3.1</t>
  </si>
  <si>
    <t xml:space="preserve">TRIBUTOS FEDERAIS</t>
  </si>
  <si>
    <t xml:space="preserve">3.1.1</t>
  </si>
  <si>
    <t xml:space="preserve">Cofins</t>
  </si>
  <si>
    <t xml:space="preserve">3.1.2</t>
  </si>
  <si>
    <t xml:space="preserve">Pis</t>
  </si>
  <si>
    <t xml:space="preserve">3.1.3</t>
  </si>
  <si>
    <t xml:space="preserve">Simples Nacional</t>
  </si>
  <si>
    <t xml:space="preserve">ANEXO</t>
  </si>
  <si>
    <t xml:space="preserve">3.2</t>
  </si>
  <si>
    <t xml:space="preserve">TRIBUTOS ESTADUAIS</t>
  </si>
  <si>
    <t xml:space="preserve">3.2.1</t>
  </si>
  <si>
    <t xml:space="preserve">3.2.2</t>
  </si>
  <si>
    <t xml:space="preserve">3.3</t>
  </si>
  <si>
    <t xml:space="preserve">TRIBUTOS MUNICIPAIS</t>
  </si>
  <si>
    <t xml:space="preserve">3.3.1</t>
  </si>
  <si>
    <t xml:space="preserve">Issqn</t>
  </si>
  <si>
    <t xml:space="preserve">3.3.2</t>
  </si>
  <si>
    <t xml:space="preserve">X</t>
  </si>
  <si>
    <t xml:space="preserve">Total dos Custos Indiretos, Tributos e Lucro</t>
  </si>
  <si>
    <t xml:space="preserve">Grupo</t>
  </si>
  <si>
    <t xml:space="preserve">QUADRO RESUMO DO CUSTO</t>
  </si>
  <si>
    <t xml:space="preserve">A</t>
  </si>
  <si>
    <t xml:space="preserve">Composição da Remuneração</t>
  </si>
  <si>
    <t xml:space="preserve">B</t>
  </si>
  <si>
    <t xml:space="preserve">Encargos e Benefícios Anuais, Mensais e Diários</t>
  </si>
  <si>
    <t xml:space="preserve">C</t>
  </si>
  <si>
    <t xml:space="preserve">Provisão para Rescisão</t>
  </si>
  <si>
    <t xml:space="preserve">D</t>
  </si>
  <si>
    <t xml:space="preserve">Custo de Reposição do Profissional Ausente</t>
  </si>
  <si>
    <t xml:space="preserve">E</t>
  </si>
  <si>
    <t xml:space="preserve">Insumos Diversos</t>
  </si>
  <si>
    <t xml:space="preserve">XI</t>
  </si>
  <si>
    <t xml:space="preserve">Subtotal (A + B + C + D + E)</t>
  </si>
  <si>
    <t xml:space="preserve">F</t>
  </si>
  <si>
    <t xml:space="preserve">Custos do Veículo</t>
  </si>
  <si>
    <t xml:space="preserve">G</t>
  </si>
  <si>
    <t xml:space="preserve">Custos Indiretos, Tributos e Lucro</t>
  </si>
  <si>
    <t xml:space="preserve">XII</t>
  </si>
  <si>
    <t xml:space="preserve">Valor Total Mensal</t>
  </si>
  <si>
    <t xml:space="preserve">XIII</t>
  </si>
  <si>
    <t xml:space="preserve">Valor Total por KM</t>
  </si>
  <si>
    <t xml:space="preserve">Obs.:</t>
  </si>
  <si>
    <t xml:space="preserve">Nova Esperança do Sul/RS, xx de janeiro de 2026.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</si>
</sst>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(* #,##0.00_);_(* \(#,##0.00\);_(* \-??_);_(@_)"/>
    <numFmt numFmtId="166" formatCode="_-* #,##0.00_-;\-* #,##0.00_-;_-* \-??_-;_-@_-"/>
    <numFmt numFmtId="167" formatCode="#,##0.00"/>
    <numFmt numFmtId="168" formatCode="0.00%"/>
    <numFmt numFmtId="169" formatCode="0.00"/>
    <numFmt numFmtId="170" formatCode="[$R$-416]\ #,##0.00;[RED]\-[$R$-416]\ #,##0.00"/>
    <numFmt numFmtId="171" formatCode="#,##0"/>
    <numFmt numFmtId="172" formatCode="0"/>
    <numFmt numFmtId="173" formatCode="0%"/>
    <numFmt numFmtId="174" formatCode="0.0000"/>
    <numFmt numFmtId="175" formatCode="@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EEEEEE"/>
      </patternFill>
    </fill>
    <fill>
      <patternFill patternType="solid">
        <fgColor rgb="FFCCCCCC"/>
        <bgColor rgb="FFDDDDDD"/>
      </patternFill>
    </fill>
    <fill>
      <patternFill patternType="solid">
        <fgColor rgb="FFEEEEEE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0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1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1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0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0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1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Vírgula 2" xfId="21"/>
    <cellStyle name="Vírgula 3" xfId="22"/>
    <cellStyle name="Vírgula 3 2" xfId="23"/>
    <cellStyle name="Vírgula 4" xfId="24"/>
    <cellStyle name="Vírgula 4 2" xfId="25"/>
    <cellStyle name="Vírgula 5" xfId="26"/>
    <cellStyle name="Vírgula 5 2" xfId="27"/>
    <cellStyle name="Vírgula 6" xfId="28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6" activeCellId="0" sqref="G16"/>
    </sheetView>
  </sheetViews>
  <sheetFormatPr defaultColWidth="11.53515625" defaultRowHeight="13.8" customHeight="true" zeroHeight="false" outlineLevelRow="0" outlineLevelCol="0"/>
  <cols>
    <col collapsed="false" customWidth="true" hidden="false" outlineLevel="0" max="4" min="4" style="1" width="13.07"/>
    <col collapsed="false" customWidth="true" hidden="false" outlineLevel="0" max="5" min="5" style="2" width="15.02"/>
    <col collapsed="false" customWidth="true" hidden="false" outlineLevel="0" max="6" min="6" style="2" width="13.07"/>
  </cols>
  <sheetData>
    <row r="1" customFormat="false" ht="13.8" hidden="false" customHeight="false" outlineLevel="0" collapsed="false">
      <c r="A1" s="3"/>
      <c r="B1" s="3"/>
      <c r="C1" s="3"/>
      <c r="D1" s="3"/>
      <c r="E1" s="3"/>
      <c r="F1" s="3"/>
      <c r="G1" s="3"/>
    </row>
    <row r="2" customFormat="false" ht="13.8" hidden="false" customHeight="false" outlineLevel="0" collapsed="false">
      <c r="A2" s="4"/>
      <c r="B2" s="4"/>
      <c r="C2" s="4"/>
      <c r="D2" s="4"/>
      <c r="E2" s="4"/>
      <c r="F2" s="4"/>
      <c r="G2" s="4"/>
    </row>
    <row r="3" customFormat="false" ht="16.15" hidden="false" customHeight="false" outlineLevel="0" collapsed="false">
      <c r="A3" s="5"/>
      <c r="B3" s="5"/>
      <c r="C3" s="5"/>
      <c r="D3" s="5"/>
      <c r="E3" s="5"/>
      <c r="F3" s="5"/>
      <c r="G3" s="5"/>
    </row>
    <row r="4" customFormat="false" ht="13.8" hidden="false" customHeight="false" outlineLevel="0" collapsed="false">
      <c r="A4" s="6"/>
      <c r="B4" s="6"/>
      <c r="C4" s="6"/>
      <c r="D4" s="6"/>
      <c r="E4" s="6"/>
      <c r="F4" s="6"/>
      <c r="G4" s="6"/>
    </row>
    <row r="5" customFormat="false" ht="13.8" hidden="false" customHeight="false" outlineLevel="0" collapsed="false">
      <c r="A5" s="7"/>
      <c r="B5" s="7"/>
      <c r="C5" s="7"/>
      <c r="D5" s="7"/>
      <c r="E5" s="7"/>
      <c r="F5" s="7"/>
      <c r="G5" s="7"/>
    </row>
    <row r="6" customFormat="false" ht="13.8" hidden="false" customHeight="false" outlineLevel="0" collapsed="false">
      <c r="A6" s="8" t="s">
        <v>0</v>
      </c>
      <c r="B6" s="8"/>
      <c r="C6" s="8"/>
      <c r="D6" s="8"/>
      <c r="E6" s="8"/>
      <c r="F6" s="8"/>
      <c r="G6" s="8"/>
    </row>
    <row r="7" customFormat="false" ht="13.8" hidden="false" customHeight="false" outlineLevel="0" collapsed="false">
      <c r="A7" s="7"/>
      <c r="B7" s="7"/>
      <c r="C7" s="7"/>
      <c r="D7" s="7"/>
      <c r="E7" s="7"/>
      <c r="F7" s="7"/>
      <c r="G7" s="7"/>
    </row>
    <row r="8" customFormat="false" ht="23.85" hidden="false" customHeight="true" outlineLevel="0" collapsed="false">
      <c r="A8" s="9" t="s">
        <v>1</v>
      </c>
      <c r="B8" s="9"/>
      <c r="C8" s="10" t="s">
        <v>2</v>
      </c>
      <c r="D8" s="10"/>
      <c r="E8" s="10"/>
      <c r="F8" s="10"/>
      <c r="G8" s="10"/>
    </row>
    <row r="9" customFormat="false" ht="13.8" hidden="false" customHeight="false" outlineLevel="0" collapsed="false">
      <c r="A9" s="9" t="s">
        <v>3</v>
      </c>
      <c r="B9" s="9"/>
      <c r="C9" s="11" t="s">
        <v>4</v>
      </c>
      <c r="D9" s="7"/>
      <c r="E9" s="7"/>
      <c r="F9" s="7"/>
      <c r="G9" s="7"/>
    </row>
    <row r="10" customFormat="false" ht="13.8" hidden="false" customHeight="false" outlineLevel="0" collapsed="false">
      <c r="A10" s="9" t="s">
        <v>5</v>
      </c>
      <c r="B10" s="9"/>
      <c r="C10" s="7" t="s">
        <v>6</v>
      </c>
      <c r="D10" s="7"/>
      <c r="E10" s="7"/>
      <c r="F10" s="7"/>
      <c r="G10" s="7"/>
    </row>
    <row r="11" customFormat="false" ht="13.8" hidden="false" customHeight="false" outlineLevel="0" collapsed="false">
      <c r="A11" s="9" t="s">
        <v>7</v>
      </c>
      <c r="B11" s="9"/>
      <c r="C11" s="7" t="s">
        <v>8</v>
      </c>
      <c r="D11" s="7"/>
      <c r="E11" s="7"/>
      <c r="F11" s="7"/>
      <c r="G11" s="7"/>
    </row>
    <row r="12" customFormat="false" ht="13.8" hidden="false" customHeight="false" outlineLevel="0" collapsed="false">
      <c r="A12" s="9" t="s">
        <v>9</v>
      </c>
      <c r="B12" s="9"/>
      <c r="C12" s="12" t="s">
        <v>10</v>
      </c>
      <c r="D12" s="7"/>
      <c r="E12" s="7"/>
      <c r="F12" s="7"/>
      <c r="G12" s="7"/>
    </row>
    <row r="13" customFormat="false" ht="13.8" hidden="false" customHeight="false" outlineLevel="0" collapsed="false">
      <c r="A13" s="7"/>
      <c r="B13" s="7"/>
      <c r="C13" s="7"/>
      <c r="D13" s="7"/>
      <c r="E13" s="7"/>
      <c r="F13" s="7"/>
      <c r="G13" s="7"/>
    </row>
    <row r="14" customFormat="false" ht="13.8" hidden="false" customHeight="false" outlineLevel="0" collapsed="false">
      <c r="A14" s="13" t="s">
        <v>11</v>
      </c>
      <c r="B14" s="13"/>
      <c r="C14" s="13"/>
      <c r="D14" s="13"/>
      <c r="E14" s="13"/>
      <c r="F14" s="13"/>
      <c r="G14" s="13"/>
    </row>
    <row r="15" customFormat="false" ht="13.8" hidden="false" customHeight="false" outlineLevel="0" collapsed="false">
      <c r="A15" s="14" t="s">
        <v>12</v>
      </c>
      <c r="B15" s="14"/>
      <c r="C15" s="14"/>
      <c r="D15" s="14"/>
      <c r="E15" s="14"/>
      <c r="F15" s="14"/>
      <c r="G15" s="14"/>
    </row>
    <row r="16" customFormat="false" ht="13.8" hidden="false" customHeight="false" outlineLevel="0" collapsed="false">
      <c r="A16" s="14" t="s">
        <v>13</v>
      </c>
      <c r="B16" s="14"/>
      <c r="C16" s="14"/>
      <c r="D16" s="14"/>
      <c r="E16" s="15" t="s">
        <v>14</v>
      </c>
      <c r="F16" s="14" t="n">
        <v>220</v>
      </c>
      <c r="G16" s="16"/>
    </row>
    <row r="17" customFormat="false" ht="13.8" hidden="false" customHeight="false" outlineLevel="0" collapsed="false">
      <c r="A17" s="14"/>
      <c r="B17" s="14"/>
      <c r="C17" s="14"/>
      <c r="D17" s="14"/>
      <c r="E17" s="15" t="s">
        <v>15</v>
      </c>
      <c r="F17" s="14" t="n">
        <v>1</v>
      </c>
      <c r="G17" s="16" t="n">
        <f aca="false">G16/F16</f>
        <v>0</v>
      </c>
    </row>
    <row r="18" customFormat="false" ht="13.8" hidden="false" customHeight="false" outlineLevel="0" collapsed="false">
      <c r="A18" s="7"/>
      <c r="B18" s="7"/>
      <c r="C18" s="7"/>
      <c r="D18" s="7"/>
      <c r="E18" s="7"/>
      <c r="F18" s="7"/>
      <c r="G18" s="7"/>
    </row>
    <row r="19" customFormat="false" ht="13.8" hidden="false" customHeight="false" outlineLevel="0" collapsed="false">
      <c r="A19" s="17" t="s">
        <v>16</v>
      </c>
      <c r="B19" s="17" t="s">
        <v>17</v>
      </c>
      <c r="C19" s="17"/>
      <c r="D19" s="17"/>
      <c r="E19" s="17"/>
      <c r="F19" s="17"/>
      <c r="G19" s="17"/>
    </row>
    <row r="20" customFormat="false" ht="13.8" hidden="false" customHeight="false" outlineLevel="0" collapsed="false">
      <c r="A20" s="18"/>
      <c r="B20" s="18" t="s">
        <v>18</v>
      </c>
      <c r="C20" s="18"/>
      <c r="D20" s="18"/>
      <c r="E20" s="18"/>
      <c r="F20" s="18" t="s">
        <v>19</v>
      </c>
      <c r="G20" s="19" t="s">
        <v>20</v>
      </c>
    </row>
    <row r="21" customFormat="false" ht="13.8" hidden="false" customHeight="false" outlineLevel="0" collapsed="false">
      <c r="A21" s="14" t="n">
        <v>1</v>
      </c>
      <c r="B21" s="20" t="s">
        <v>21</v>
      </c>
      <c r="C21" s="20"/>
      <c r="D21" s="20"/>
      <c r="E21" s="20"/>
      <c r="F21" s="14" t="n">
        <v>0</v>
      </c>
      <c r="G21" s="21" t="n">
        <f aca="false">G17*F21</f>
        <v>0</v>
      </c>
    </row>
    <row r="22" customFormat="false" ht="13.8" hidden="false" customHeight="false" outlineLevel="0" collapsed="false">
      <c r="A22" s="14" t="n">
        <v>2</v>
      </c>
      <c r="B22" s="20" t="s">
        <v>22</v>
      </c>
      <c r="C22" s="20"/>
      <c r="D22" s="20"/>
      <c r="E22" s="20"/>
      <c r="F22" s="22" t="n">
        <v>0</v>
      </c>
      <c r="G22" s="23" t="n">
        <f aca="false">G21*F22</f>
        <v>0</v>
      </c>
    </row>
    <row r="23" customFormat="false" ht="13.8" hidden="false" customHeight="false" outlineLevel="0" collapsed="false">
      <c r="A23" s="14" t="n">
        <v>3</v>
      </c>
      <c r="B23" s="20" t="s">
        <v>23</v>
      </c>
      <c r="C23" s="20"/>
      <c r="D23" s="20"/>
      <c r="E23" s="20"/>
      <c r="F23" s="14"/>
      <c r="G23" s="23"/>
    </row>
    <row r="24" customFormat="false" ht="13.8" hidden="false" customHeight="false" outlineLevel="0" collapsed="false">
      <c r="A24" s="18" t="s">
        <v>24</v>
      </c>
      <c r="B24" s="18" t="s">
        <v>25</v>
      </c>
      <c r="C24" s="18"/>
      <c r="D24" s="18"/>
      <c r="E24" s="18"/>
      <c r="F24" s="18"/>
      <c r="G24" s="24" t="n">
        <f aca="false">SUM(G21:G23)</f>
        <v>0</v>
      </c>
    </row>
    <row r="25" customFormat="false" ht="13.8" hidden="false" customHeight="false" outlineLevel="0" collapsed="false">
      <c r="A25" s="25"/>
      <c r="B25" s="25"/>
      <c r="C25" s="7"/>
      <c r="D25" s="7"/>
      <c r="E25" s="7"/>
      <c r="F25" s="7"/>
      <c r="G25" s="7"/>
    </row>
    <row r="26" customFormat="false" ht="13.8" hidden="false" customHeight="false" outlineLevel="0" collapsed="false">
      <c r="A26" s="17" t="s">
        <v>26</v>
      </c>
      <c r="B26" s="17" t="s">
        <v>27</v>
      </c>
      <c r="C26" s="17"/>
      <c r="D26" s="17"/>
      <c r="E26" s="17"/>
      <c r="F26" s="17"/>
      <c r="G26" s="17"/>
    </row>
    <row r="27" customFormat="false" ht="13.8" hidden="false" customHeight="false" outlineLevel="0" collapsed="false">
      <c r="A27" s="18" t="s">
        <v>28</v>
      </c>
      <c r="B27" s="18" t="s">
        <v>29</v>
      </c>
      <c r="C27" s="18"/>
      <c r="D27" s="18"/>
      <c r="E27" s="18"/>
      <c r="F27" s="18" t="s">
        <v>30</v>
      </c>
      <c r="G27" s="19" t="s">
        <v>20</v>
      </c>
    </row>
    <row r="28" customFormat="false" ht="13.8" hidden="false" customHeight="false" outlineLevel="0" collapsed="false">
      <c r="A28" s="14" t="n">
        <v>1</v>
      </c>
      <c r="B28" s="20" t="s">
        <v>31</v>
      </c>
      <c r="C28" s="20"/>
      <c r="D28" s="20"/>
      <c r="E28" s="20"/>
      <c r="F28" s="22" t="n">
        <v>0</v>
      </c>
      <c r="G28" s="21" t="n">
        <f aca="false">($G$24*F28)</f>
        <v>0</v>
      </c>
    </row>
    <row r="29" customFormat="false" ht="13.8" hidden="false" customHeight="false" outlineLevel="0" collapsed="false">
      <c r="A29" s="14" t="n">
        <v>2</v>
      </c>
      <c r="B29" s="20" t="s">
        <v>32</v>
      </c>
      <c r="C29" s="20"/>
      <c r="D29" s="20"/>
      <c r="E29" s="20"/>
      <c r="F29" s="22" t="n">
        <v>0</v>
      </c>
      <c r="G29" s="21" t="n">
        <f aca="false">($G$24*F29)</f>
        <v>0</v>
      </c>
    </row>
    <row r="30" customFormat="false" ht="13.8" hidden="false" customHeight="false" outlineLevel="0" collapsed="false">
      <c r="A30" s="18" t="s">
        <v>33</v>
      </c>
      <c r="B30" s="18" t="s">
        <v>34</v>
      </c>
      <c r="C30" s="18"/>
      <c r="D30" s="18"/>
      <c r="E30" s="18"/>
      <c r="F30" s="26" t="n">
        <f aca="false">SUM(F28:F29)</f>
        <v>0</v>
      </c>
      <c r="G30" s="24" t="n">
        <f aca="false">SUM(G28:G29)</f>
        <v>0</v>
      </c>
    </row>
    <row r="31" customFormat="false" ht="13.8" hidden="false" customHeight="false" outlineLevel="0" collapsed="false">
      <c r="A31" s="18" t="s">
        <v>35</v>
      </c>
      <c r="B31" s="18" t="s">
        <v>36</v>
      </c>
      <c r="C31" s="18"/>
      <c r="D31" s="18"/>
      <c r="E31" s="18"/>
      <c r="F31" s="18" t="s">
        <v>30</v>
      </c>
      <c r="G31" s="19" t="s">
        <v>20</v>
      </c>
    </row>
    <row r="32" customFormat="false" ht="13.8" hidden="false" customHeight="false" outlineLevel="0" collapsed="false">
      <c r="A32" s="14" t="n">
        <v>1</v>
      </c>
      <c r="B32" s="20" t="s">
        <v>37</v>
      </c>
      <c r="C32" s="20"/>
      <c r="D32" s="20"/>
      <c r="E32" s="20"/>
      <c r="F32" s="22" t="n">
        <v>0</v>
      </c>
      <c r="G32" s="21" t="n">
        <f aca="false">($G$24+$G$30)*F32</f>
        <v>0</v>
      </c>
    </row>
    <row r="33" customFormat="false" ht="13.8" hidden="false" customHeight="false" outlineLevel="0" collapsed="false">
      <c r="A33" s="14" t="n">
        <v>2</v>
      </c>
      <c r="B33" s="20" t="s">
        <v>38</v>
      </c>
      <c r="C33" s="20"/>
      <c r="D33" s="20"/>
      <c r="E33" s="20"/>
      <c r="F33" s="22" t="n">
        <v>0</v>
      </c>
      <c r="G33" s="21" t="n">
        <f aca="false">($G$24+$G$30)*F33</f>
        <v>0</v>
      </c>
    </row>
    <row r="34" customFormat="false" ht="13.8" hidden="false" customHeight="false" outlineLevel="0" collapsed="false">
      <c r="A34" s="14" t="n">
        <v>3</v>
      </c>
      <c r="B34" s="20" t="s">
        <v>39</v>
      </c>
      <c r="C34" s="20"/>
      <c r="D34" s="20"/>
      <c r="E34" s="20"/>
      <c r="F34" s="22" t="n">
        <v>0</v>
      </c>
      <c r="G34" s="21" t="n">
        <f aca="false">($G$24+$G$30)*F34</f>
        <v>0</v>
      </c>
    </row>
    <row r="35" customFormat="false" ht="13.8" hidden="false" customHeight="false" outlineLevel="0" collapsed="false">
      <c r="A35" s="14" t="n">
        <v>4</v>
      </c>
      <c r="B35" s="20" t="s">
        <v>40</v>
      </c>
      <c r="C35" s="20"/>
      <c r="D35" s="20"/>
      <c r="E35" s="20"/>
      <c r="F35" s="22" t="n">
        <v>0</v>
      </c>
      <c r="G35" s="21" t="n">
        <f aca="false">($G$24+$G$30)*F35</f>
        <v>0</v>
      </c>
    </row>
    <row r="36" customFormat="false" ht="13.8" hidden="false" customHeight="false" outlineLevel="0" collapsed="false">
      <c r="A36" s="14" t="n">
        <v>5</v>
      </c>
      <c r="B36" s="20" t="s">
        <v>41</v>
      </c>
      <c r="C36" s="20"/>
      <c r="D36" s="20"/>
      <c r="E36" s="20"/>
      <c r="F36" s="22" t="n">
        <v>0</v>
      </c>
      <c r="G36" s="21" t="n">
        <f aca="false">($G$24+$G$30)*F36</f>
        <v>0</v>
      </c>
    </row>
    <row r="37" customFormat="false" ht="13.8" hidden="false" customHeight="false" outlineLevel="0" collapsed="false">
      <c r="A37" s="14" t="n">
        <v>6</v>
      </c>
      <c r="B37" s="20" t="s">
        <v>42</v>
      </c>
      <c r="C37" s="20"/>
      <c r="D37" s="20"/>
      <c r="E37" s="20"/>
      <c r="F37" s="22" t="n">
        <v>0</v>
      </c>
      <c r="G37" s="21" t="n">
        <f aca="false">($G$24+$G$30)*F37</f>
        <v>0</v>
      </c>
    </row>
    <row r="38" customFormat="false" ht="13.8" hidden="false" customHeight="false" outlineLevel="0" collapsed="false">
      <c r="A38" s="14" t="n">
        <v>7</v>
      </c>
      <c r="B38" s="20" t="s">
        <v>43</v>
      </c>
      <c r="C38" s="20"/>
      <c r="D38" s="20"/>
      <c r="E38" s="20"/>
      <c r="F38" s="22" t="n">
        <v>0</v>
      </c>
      <c r="G38" s="21" t="n">
        <f aca="false">($G$24+$G$30)*F38</f>
        <v>0</v>
      </c>
    </row>
    <row r="39" customFormat="false" ht="13.8" hidden="false" customHeight="false" outlineLevel="0" collapsed="false">
      <c r="A39" s="14" t="n">
        <v>8</v>
      </c>
      <c r="B39" s="20" t="s">
        <v>44</v>
      </c>
      <c r="C39" s="20"/>
      <c r="D39" s="20"/>
      <c r="E39" s="20"/>
      <c r="F39" s="22" t="n">
        <v>0</v>
      </c>
      <c r="G39" s="21" t="n">
        <f aca="false">($G$24+$G$30)*F39</f>
        <v>0</v>
      </c>
    </row>
    <row r="40" customFormat="false" ht="13.8" hidden="false" customHeight="false" outlineLevel="0" collapsed="false">
      <c r="A40" s="18" t="s">
        <v>45</v>
      </c>
      <c r="B40" s="18" t="s">
        <v>46</v>
      </c>
      <c r="C40" s="18"/>
      <c r="D40" s="18"/>
      <c r="E40" s="18"/>
      <c r="F40" s="26" t="n">
        <f aca="false">SUM(F32:F39)</f>
        <v>0</v>
      </c>
      <c r="G40" s="24" t="n">
        <f aca="false">SUM(G32:G39)</f>
        <v>0</v>
      </c>
    </row>
    <row r="41" customFormat="false" ht="13.8" hidden="false" customHeight="false" outlineLevel="0" collapsed="false">
      <c r="A41" s="27" t="s">
        <v>47</v>
      </c>
      <c r="B41" s="27"/>
      <c r="C41" s="27"/>
      <c r="D41" s="27"/>
      <c r="E41" s="27"/>
      <c r="F41" s="27"/>
      <c r="G41" s="27"/>
    </row>
    <row r="42" customFormat="false" ht="13.8" hidden="false" customHeight="false" outlineLevel="0" collapsed="false">
      <c r="A42" s="18" t="s">
        <v>48</v>
      </c>
      <c r="B42" s="18" t="s">
        <v>49</v>
      </c>
      <c r="C42" s="18"/>
      <c r="D42" s="18"/>
      <c r="E42" s="18" t="s">
        <v>50</v>
      </c>
      <c r="F42" s="18" t="s">
        <v>51</v>
      </c>
      <c r="G42" s="19" t="s">
        <v>20</v>
      </c>
    </row>
    <row r="43" customFormat="false" ht="19.4" hidden="false" customHeight="true" outlineLevel="0" collapsed="false">
      <c r="A43" s="14" t="n">
        <v>1</v>
      </c>
      <c r="B43" s="28" t="s">
        <v>52</v>
      </c>
      <c r="C43" s="28"/>
      <c r="D43" s="28"/>
      <c r="E43" s="29" t="n">
        <v>0</v>
      </c>
      <c r="F43" s="28" t="s">
        <v>53</v>
      </c>
      <c r="G43" s="21" t="n">
        <f aca="false">E43</f>
        <v>0</v>
      </c>
    </row>
    <row r="44" customFormat="false" ht="19.4" hidden="false" customHeight="false" outlineLevel="0" collapsed="false">
      <c r="A44" s="14"/>
      <c r="B44" s="15" t="s">
        <v>54</v>
      </c>
      <c r="C44" s="15"/>
      <c r="D44" s="15"/>
      <c r="E44" s="29" t="n">
        <v>0</v>
      </c>
      <c r="F44" s="28" t="s">
        <v>55</v>
      </c>
      <c r="G44" s="21" t="n">
        <f aca="false">-E44</f>
        <v>-0</v>
      </c>
    </row>
    <row r="45" customFormat="false" ht="13.8" hidden="false" customHeight="false" outlineLevel="0" collapsed="false">
      <c r="A45" s="14" t="n">
        <v>2</v>
      </c>
      <c r="B45" s="15" t="s">
        <v>56</v>
      </c>
      <c r="C45" s="15"/>
      <c r="D45" s="15"/>
      <c r="E45" s="29" t="n">
        <v>0</v>
      </c>
      <c r="F45" s="28" t="s">
        <v>53</v>
      </c>
      <c r="G45" s="23" t="n">
        <f aca="false">E45</f>
        <v>0</v>
      </c>
    </row>
    <row r="46" customFormat="false" ht="19.4" hidden="false" customHeight="false" outlineLevel="0" collapsed="false">
      <c r="A46" s="14"/>
      <c r="B46" s="15" t="s">
        <v>57</v>
      </c>
      <c r="C46" s="15"/>
      <c r="D46" s="15"/>
      <c r="E46" s="29" t="n">
        <v>0</v>
      </c>
      <c r="F46" s="28" t="s">
        <v>53</v>
      </c>
      <c r="G46" s="21" t="n">
        <f aca="false">-(G45*E46)</f>
        <v>-0</v>
      </c>
    </row>
    <row r="47" customFormat="false" ht="13.8" hidden="false" customHeight="false" outlineLevel="0" collapsed="false">
      <c r="A47" s="14" t="n">
        <v>3</v>
      </c>
      <c r="B47" s="15" t="s">
        <v>58</v>
      </c>
      <c r="C47" s="15"/>
      <c r="D47" s="15"/>
      <c r="E47" s="29" t="n">
        <v>0</v>
      </c>
      <c r="F47" s="28" t="s">
        <v>53</v>
      </c>
      <c r="G47" s="23" t="n">
        <f aca="false">E47</f>
        <v>0</v>
      </c>
    </row>
    <row r="48" customFormat="false" ht="13.8" hidden="false" customHeight="false" outlineLevel="0" collapsed="false">
      <c r="A48" s="14" t="n">
        <v>4</v>
      </c>
      <c r="B48" s="15" t="s">
        <v>23</v>
      </c>
      <c r="C48" s="15"/>
      <c r="D48" s="15"/>
      <c r="E48" s="29"/>
      <c r="F48" s="28"/>
      <c r="G48" s="23"/>
    </row>
    <row r="49" customFormat="false" ht="13.8" hidden="false" customHeight="false" outlineLevel="0" collapsed="false">
      <c r="A49" s="18" t="s">
        <v>59</v>
      </c>
      <c r="B49" s="18" t="s">
        <v>60</v>
      </c>
      <c r="C49" s="18"/>
      <c r="D49" s="18"/>
      <c r="E49" s="18"/>
      <c r="F49" s="18"/>
      <c r="G49" s="24" t="n">
        <f aca="false">SUM(G43:G48)</f>
        <v>0</v>
      </c>
    </row>
    <row r="50" customFormat="false" ht="13.8" hidden="false" customHeight="false" outlineLevel="0" collapsed="false">
      <c r="A50" s="7"/>
      <c r="B50" s="7"/>
      <c r="C50" s="7"/>
      <c r="D50" s="7"/>
      <c r="E50" s="7"/>
      <c r="F50" s="7"/>
      <c r="G50" s="7"/>
    </row>
    <row r="51" customFormat="false" ht="13.8" hidden="false" customHeight="false" outlineLevel="0" collapsed="false">
      <c r="A51" s="17" t="s">
        <v>61</v>
      </c>
      <c r="B51" s="17" t="s">
        <v>62</v>
      </c>
      <c r="C51" s="17"/>
      <c r="D51" s="17"/>
      <c r="E51" s="17"/>
      <c r="F51" s="17" t="s">
        <v>30</v>
      </c>
      <c r="G51" s="30" t="s">
        <v>20</v>
      </c>
    </row>
    <row r="52" customFormat="false" ht="13.8" hidden="false" customHeight="false" outlineLevel="0" collapsed="false">
      <c r="A52" s="14" t="n">
        <v>1</v>
      </c>
      <c r="B52" s="20" t="s">
        <v>63</v>
      </c>
      <c r="C52" s="20"/>
      <c r="D52" s="20"/>
      <c r="E52" s="20"/>
      <c r="F52" s="22" t="n">
        <v>0</v>
      </c>
      <c r="G52" s="21" t="n">
        <f aca="false">(($G$24+$G$30+$G$40)-G32)*F52</f>
        <v>0</v>
      </c>
    </row>
    <row r="53" customFormat="false" ht="13.8" hidden="false" customHeight="false" outlineLevel="0" collapsed="false">
      <c r="A53" s="14" t="n">
        <v>2</v>
      </c>
      <c r="B53" s="20" t="s">
        <v>64</v>
      </c>
      <c r="C53" s="20"/>
      <c r="D53" s="20"/>
      <c r="E53" s="20"/>
      <c r="F53" s="22" t="n">
        <f aca="false">F33*F52</f>
        <v>0</v>
      </c>
      <c r="G53" s="21" t="n">
        <f aca="false">($G$24*F53)</f>
        <v>0</v>
      </c>
    </row>
    <row r="54" customFormat="false" ht="19.4" hidden="false" customHeight="true" outlineLevel="0" collapsed="false">
      <c r="A54" s="14" t="n">
        <v>3</v>
      </c>
      <c r="B54" s="31" t="s">
        <v>65</v>
      </c>
      <c r="C54" s="31"/>
      <c r="D54" s="31"/>
      <c r="E54" s="31"/>
      <c r="F54" s="22" t="n">
        <v>0</v>
      </c>
      <c r="G54" s="21" t="n">
        <f aca="false">($G$33*F54)</f>
        <v>0</v>
      </c>
    </row>
    <row r="55" customFormat="false" ht="13.8" hidden="false" customHeight="false" outlineLevel="0" collapsed="false">
      <c r="A55" s="14" t="n">
        <v>4</v>
      </c>
      <c r="B55" s="20" t="s">
        <v>66</v>
      </c>
      <c r="C55" s="20"/>
      <c r="D55" s="20"/>
      <c r="E55" s="20"/>
      <c r="F55" s="22" t="n">
        <v>0</v>
      </c>
      <c r="G55" s="21" t="n">
        <f aca="false">((($G$24+$G$30+$G$40)/30)*7)*F55</f>
        <v>0</v>
      </c>
    </row>
    <row r="56" customFormat="false" ht="13.8" hidden="false" customHeight="false" outlineLevel="0" collapsed="false">
      <c r="A56" s="14" t="n">
        <v>5</v>
      </c>
      <c r="B56" s="20" t="s">
        <v>67</v>
      </c>
      <c r="C56" s="20"/>
      <c r="D56" s="20"/>
      <c r="E56" s="20"/>
      <c r="F56" s="22" t="n">
        <f aca="false">F40*F55</f>
        <v>0</v>
      </c>
      <c r="G56" s="21" t="n">
        <f aca="false">($G$24*F56)</f>
        <v>0</v>
      </c>
    </row>
    <row r="57" customFormat="false" ht="13.8" hidden="false" customHeight="false" outlineLevel="0" collapsed="false">
      <c r="A57" s="14" t="n">
        <v>6</v>
      </c>
      <c r="B57" s="20" t="s">
        <v>68</v>
      </c>
      <c r="C57" s="20"/>
      <c r="D57" s="20"/>
      <c r="E57" s="20"/>
      <c r="F57" s="22" t="n">
        <v>0</v>
      </c>
      <c r="G57" s="21" t="n">
        <f aca="false">($G$33*F57)</f>
        <v>0</v>
      </c>
    </row>
    <row r="58" customFormat="false" ht="13.8" hidden="false" customHeight="false" outlineLevel="0" collapsed="false">
      <c r="A58" s="14" t="n">
        <v>7</v>
      </c>
      <c r="B58" s="20" t="s">
        <v>69</v>
      </c>
      <c r="C58" s="20"/>
      <c r="D58" s="20"/>
      <c r="E58" s="20"/>
      <c r="F58" s="22" t="n">
        <v>0</v>
      </c>
      <c r="G58" s="21" t="n">
        <f aca="false">(G30*F58)</f>
        <v>0</v>
      </c>
    </row>
    <row r="59" customFormat="false" ht="13.8" hidden="false" customHeight="false" outlineLevel="0" collapsed="false">
      <c r="A59" s="18" t="s">
        <v>70</v>
      </c>
      <c r="B59" s="18" t="s">
        <v>71</v>
      </c>
      <c r="C59" s="18"/>
      <c r="D59" s="18"/>
      <c r="E59" s="18"/>
      <c r="F59" s="26" t="n">
        <f aca="false">SUM(F52:F58)</f>
        <v>0</v>
      </c>
      <c r="G59" s="24" t="n">
        <f aca="false">SUM(G52:G58)</f>
        <v>0</v>
      </c>
    </row>
    <row r="60" customFormat="false" ht="13.8" hidden="false" customHeight="false" outlineLevel="0" collapsed="false">
      <c r="A60" s="7"/>
      <c r="B60" s="7"/>
      <c r="C60" s="7"/>
      <c r="D60" s="7"/>
      <c r="E60" s="7"/>
      <c r="F60" s="7"/>
      <c r="G60" s="7"/>
    </row>
    <row r="61" customFormat="false" ht="13.8" hidden="false" customHeight="false" outlineLevel="0" collapsed="false">
      <c r="A61" s="17" t="s">
        <v>72</v>
      </c>
      <c r="B61" s="17" t="s">
        <v>73</v>
      </c>
      <c r="C61" s="17"/>
      <c r="D61" s="17"/>
      <c r="E61" s="17"/>
      <c r="F61" s="17"/>
      <c r="G61" s="17"/>
    </row>
    <row r="62" customFormat="false" ht="13.8" hidden="false" customHeight="false" outlineLevel="0" collapsed="false">
      <c r="A62" s="18" t="s">
        <v>74</v>
      </c>
      <c r="B62" s="18" t="s">
        <v>75</v>
      </c>
      <c r="C62" s="18"/>
      <c r="D62" s="18"/>
      <c r="E62" s="18"/>
      <c r="F62" s="18" t="s">
        <v>30</v>
      </c>
      <c r="G62" s="19" t="s">
        <v>20</v>
      </c>
    </row>
    <row r="63" customFormat="false" ht="13.8" hidden="false" customHeight="false" outlineLevel="0" collapsed="false">
      <c r="A63" s="14" t="n">
        <v>1</v>
      </c>
      <c r="B63" s="20" t="s">
        <v>76</v>
      </c>
      <c r="C63" s="20"/>
      <c r="D63" s="20"/>
      <c r="E63" s="20"/>
      <c r="F63" s="22" t="n">
        <v>0</v>
      </c>
      <c r="G63" s="21" t="n">
        <f aca="false">($G$24+$G$30+$G$40+$G$49+$G$59)*F63</f>
        <v>0</v>
      </c>
    </row>
    <row r="64" customFormat="false" ht="13.8" hidden="false" customHeight="false" outlineLevel="0" collapsed="false">
      <c r="A64" s="14" t="n">
        <v>2</v>
      </c>
      <c r="B64" s="20" t="s">
        <v>77</v>
      </c>
      <c r="C64" s="20"/>
      <c r="D64" s="20"/>
      <c r="E64" s="20"/>
      <c r="F64" s="22" t="n">
        <v>0</v>
      </c>
      <c r="G64" s="21" t="n">
        <f aca="false">($G$24+$G$30+$G$40+$G$49+$G$59)*F64</f>
        <v>0</v>
      </c>
    </row>
    <row r="65" customFormat="false" ht="13.8" hidden="false" customHeight="false" outlineLevel="0" collapsed="false">
      <c r="A65" s="14" t="n">
        <v>3</v>
      </c>
      <c r="B65" s="20" t="s">
        <v>78</v>
      </c>
      <c r="C65" s="20"/>
      <c r="D65" s="20"/>
      <c r="E65" s="20"/>
      <c r="F65" s="22" t="n">
        <v>0</v>
      </c>
      <c r="G65" s="21" t="n">
        <f aca="false">($G$24+$G$30+$G$40+$G$49+$G$59)*F65</f>
        <v>0</v>
      </c>
    </row>
    <row r="66" customFormat="false" ht="13.8" hidden="false" customHeight="false" outlineLevel="0" collapsed="false">
      <c r="A66" s="14" t="n">
        <v>4</v>
      </c>
      <c r="B66" s="20" t="s">
        <v>79</v>
      </c>
      <c r="C66" s="20"/>
      <c r="D66" s="20"/>
      <c r="E66" s="20"/>
      <c r="F66" s="22" t="n">
        <v>0</v>
      </c>
      <c r="G66" s="21" t="n">
        <f aca="false">($G$24+$G$30+$G$40+$G$49+$G$59)*F66</f>
        <v>0</v>
      </c>
    </row>
    <row r="67" customFormat="false" ht="13.8" hidden="false" customHeight="false" outlineLevel="0" collapsed="false">
      <c r="A67" s="14" t="n">
        <v>5</v>
      </c>
      <c r="B67" s="20" t="s">
        <v>80</v>
      </c>
      <c r="C67" s="20"/>
      <c r="D67" s="20"/>
      <c r="E67" s="20"/>
      <c r="F67" s="22" t="n">
        <v>0</v>
      </c>
      <c r="G67" s="21" t="n">
        <f aca="false">($G$24+$G$30+$G$40+$G$49+$G$59)*F67</f>
        <v>0</v>
      </c>
    </row>
    <row r="68" customFormat="false" ht="13.8" hidden="false" customHeight="false" outlineLevel="0" collapsed="false">
      <c r="A68" s="14" t="n">
        <v>6</v>
      </c>
      <c r="B68" s="20" t="s">
        <v>23</v>
      </c>
      <c r="C68" s="20"/>
      <c r="D68" s="20"/>
      <c r="E68" s="20"/>
      <c r="F68" s="22" t="n">
        <v>0</v>
      </c>
      <c r="G68" s="21" t="n">
        <f aca="false">($G$24+$G$30+$G$40+$G$49+$G$59)*F68</f>
        <v>0</v>
      </c>
    </row>
    <row r="69" customFormat="false" ht="13.8" hidden="false" customHeight="false" outlineLevel="0" collapsed="false">
      <c r="A69" s="18" t="s">
        <v>81</v>
      </c>
      <c r="B69" s="18" t="s">
        <v>82</v>
      </c>
      <c r="C69" s="18"/>
      <c r="D69" s="18"/>
      <c r="E69" s="18"/>
      <c r="F69" s="26" t="n">
        <f aca="false">SUM(F63:F68)</f>
        <v>0</v>
      </c>
      <c r="G69" s="24" t="n">
        <f aca="false">SUM(G63:G68)</f>
        <v>0</v>
      </c>
    </row>
    <row r="70" customFormat="false" ht="13.8" hidden="false" customHeight="false" outlineLevel="0" collapsed="false">
      <c r="A70" s="18" t="s">
        <v>83</v>
      </c>
      <c r="B70" s="18" t="s">
        <v>84</v>
      </c>
      <c r="C70" s="18"/>
      <c r="D70" s="18"/>
      <c r="E70" s="18"/>
      <c r="F70" s="18" t="s">
        <v>85</v>
      </c>
      <c r="G70" s="19" t="s">
        <v>20</v>
      </c>
    </row>
    <row r="71" customFormat="false" ht="13.8" hidden="false" customHeight="false" outlineLevel="0" collapsed="false">
      <c r="A71" s="14" t="n">
        <v>1</v>
      </c>
      <c r="B71" s="20" t="s">
        <v>86</v>
      </c>
      <c r="C71" s="20"/>
      <c r="D71" s="20"/>
      <c r="E71" s="20"/>
      <c r="F71" s="14"/>
      <c r="G71" s="21" t="n">
        <f aca="false">(($G$24+$G$30+$G$40+$G$49+$G$59)/220)*F71</f>
        <v>0</v>
      </c>
    </row>
    <row r="72" customFormat="false" ht="13.8" hidden="false" customHeight="false" outlineLevel="0" collapsed="false">
      <c r="A72" s="18" t="s">
        <v>87</v>
      </c>
      <c r="B72" s="18" t="s">
        <v>88</v>
      </c>
      <c r="C72" s="18"/>
      <c r="D72" s="18"/>
      <c r="E72" s="18"/>
      <c r="F72" s="18" t="n">
        <f aca="false">F71</f>
        <v>0</v>
      </c>
      <c r="G72" s="24" t="n">
        <f aca="false">G71</f>
        <v>0</v>
      </c>
    </row>
    <row r="73" customFormat="false" ht="13.8" hidden="false" customHeight="false" outlineLevel="0" collapsed="false">
      <c r="A73" s="7"/>
      <c r="B73" s="7"/>
      <c r="C73" s="7"/>
      <c r="D73" s="7"/>
      <c r="E73" s="7"/>
      <c r="F73" s="7"/>
      <c r="G73" s="7"/>
    </row>
    <row r="74" customFormat="false" ht="13.8" hidden="false" customHeight="false" outlineLevel="0" collapsed="false">
      <c r="A74" s="17" t="s">
        <v>89</v>
      </c>
      <c r="B74" s="17" t="s">
        <v>90</v>
      </c>
      <c r="C74" s="17"/>
      <c r="D74" s="17"/>
      <c r="E74" s="17"/>
      <c r="F74" s="17" t="s">
        <v>51</v>
      </c>
      <c r="G74" s="30" t="s">
        <v>20</v>
      </c>
    </row>
    <row r="75" customFormat="false" ht="28.35" hidden="false" customHeight="false" outlineLevel="0" collapsed="false">
      <c r="A75" s="14" t="n">
        <v>1</v>
      </c>
      <c r="B75" s="15" t="s">
        <v>91</v>
      </c>
      <c r="C75" s="15"/>
      <c r="D75" s="15"/>
      <c r="E75" s="21" t="n">
        <v>0</v>
      </c>
      <c r="F75" s="28" t="s">
        <v>92</v>
      </c>
      <c r="G75" s="23" t="n">
        <f aca="false">(E75*1)/12</f>
        <v>0</v>
      </c>
    </row>
    <row r="76" customFormat="false" ht="28.35" hidden="false" customHeight="false" outlineLevel="0" collapsed="false">
      <c r="A76" s="14" t="n">
        <v>2</v>
      </c>
      <c r="B76" s="15" t="s">
        <v>93</v>
      </c>
      <c r="C76" s="15"/>
      <c r="D76" s="15"/>
      <c r="E76" s="21" t="n">
        <v>0</v>
      </c>
      <c r="F76" s="28" t="s">
        <v>94</v>
      </c>
      <c r="G76" s="23" t="n">
        <f aca="false">(E76*1)/12</f>
        <v>0</v>
      </c>
    </row>
    <row r="77" customFormat="false" ht="37.3" hidden="false" customHeight="false" outlineLevel="0" collapsed="false">
      <c r="A77" s="14" t="n">
        <v>3</v>
      </c>
      <c r="B77" s="15" t="s">
        <v>95</v>
      </c>
      <c r="C77" s="15"/>
      <c r="D77" s="15"/>
      <c r="E77" s="21" t="n">
        <v>0</v>
      </c>
      <c r="F77" s="32" t="s">
        <v>96</v>
      </c>
      <c r="G77" s="21" t="n">
        <v>0</v>
      </c>
    </row>
    <row r="78" customFormat="false" ht="13.8" hidden="false" customHeight="false" outlineLevel="0" collapsed="false">
      <c r="A78" s="14" t="n">
        <v>4</v>
      </c>
      <c r="B78" s="15" t="s">
        <v>23</v>
      </c>
      <c r="C78" s="15"/>
      <c r="D78" s="15"/>
      <c r="E78" s="21"/>
      <c r="F78" s="14"/>
      <c r="G78" s="21" t="n">
        <v>0</v>
      </c>
    </row>
    <row r="79" customFormat="false" ht="13.8" hidden="false" customHeight="false" outlineLevel="0" collapsed="false">
      <c r="A79" s="18" t="s">
        <v>97</v>
      </c>
      <c r="B79" s="18" t="s">
        <v>98</v>
      </c>
      <c r="C79" s="18"/>
      <c r="D79" s="18"/>
      <c r="E79" s="18"/>
      <c r="F79" s="18"/>
      <c r="G79" s="24" t="n">
        <f aca="false">SUM(G75:G78)</f>
        <v>0</v>
      </c>
    </row>
    <row r="80" customFormat="false" ht="13.8" hidden="false" customHeight="false" outlineLevel="0" collapsed="false">
      <c r="A80" s="7"/>
      <c r="B80" s="7"/>
      <c r="C80" s="7"/>
      <c r="D80" s="7"/>
      <c r="E80" s="7"/>
      <c r="F80" s="7"/>
      <c r="G80" s="7"/>
    </row>
    <row r="81" customFormat="false" ht="13.8" hidden="false" customHeight="false" outlineLevel="0" collapsed="false">
      <c r="A81" s="17" t="s">
        <v>99</v>
      </c>
      <c r="B81" s="17" t="s">
        <v>100</v>
      </c>
      <c r="C81" s="17"/>
      <c r="D81" s="17"/>
      <c r="E81" s="17"/>
      <c r="F81" s="17"/>
      <c r="G81" s="17"/>
    </row>
    <row r="82" customFormat="false" ht="13.8" hidden="false" customHeight="false" outlineLevel="0" collapsed="false">
      <c r="A82" s="18" t="s">
        <v>101</v>
      </c>
      <c r="B82" s="18"/>
      <c r="C82" s="18" t="s">
        <v>102</v>
      </c>
      <c r="D82" s="18"/>
      <c r="E82" s="18" t="s">
        <v>103</v>
      </c>
      <c r="F82" s="18" t="s">
        <v>104</v>
      </c>
      <c r="G82" s="18" t="s">
        <v>105</v>
      </c>
    </row>
    <row r="83" customFormat="false" ht="13.8" hidden="false" customHeight="false" outlineLevel="0" collapsed="false">
      <c r="A83" s="33" t="n">
        <v>100</v>
      </c>
      <c r="B83" s="33"/>
      <c r="C83" s="34" t="n">
        <v>22</v>
      </c>
      <c r="D83" s="34"/>
      <c r="E83" s="33" t="n">
        <f aca="false">A83*C83</f>
        <v>2200</v>
      </c>
      <c r="F83" s="14" t="n">
        <v>220</v>
      </c>
      <c r="G83" s="33" t="n">
        <f aca="false">F83*A83</f>
        <v>22000</v>
      </c>
    </row>
    <row r="84" customFormat="false" ht="13.8" hidden="false" customHeight="false" outlineLevel="0" collapsed="false">
      <c r="A84" s="18" t="s">
        <v>106</v>
      </c>
      <c r="B84" s="18" t="s">
        <v>107</v>
      </c>
      <c r="C84" s="18"/>
      <c r="D84" s="18"/>
      <c r="E84" s="18"/>
      <c r="F84" s="18"/>
      <c r="G84" s="18"/>
    </row>
    <row r="85" customFormat="false" ht="13.8" hidden="false" customHeight="false" outlineLevel="0" collapsed="false">
      <c r="A85" s="35" t="s">
        <v>108</v>
      </c>
      <c r="B85" s="35"/>
      <c r="C85" s="35"/>
      <c r="D85" s="35"/>
      <c r="E85" s="35"/>
      <c r="F85" s="35"/>
      <c r="G85" s="35"/>
    </row>
    <row r="86" customFormat="false" ht="12.8" hidden="false" customHeight="true" outlineLevel="0" collapsed="false">
      <c r="A86" s="35" t="s">
        <v>109</v>
      </c>
      <c r="B86" s="35"/>
      <c r="C86" s="36" t="s">
        <v>110</v>
      </c>
      <c r="D86" s="35" t="s">
        <v>111</v>
      </c>
      <c r="E86" s="35"/>
      <c r="F86" s="35" t="s">
        <v>111</v>
      </c>
      <c r="G86" s="35"/>
    </row>
    <row r="87" customFormat="false" ht="13.8" hidden="false" customHeight="false" outlineLevel="0" collapsed="false">
      <c r="A87" s="35"/>
      <c r="B87" s="35"/>
      <c r="C87" s="36"/>
      <c r="D87" s="35" t="s">
        <v>112</v>
      </c>
      <c r="E87" s="35" t="s">
        <v>113</v>
      </c>
      <c r="F87" s="35" t="s">
        <v>114</v>
      </c>
      <c r="G87" s="35" t="s">
        <v>113</v>
      </c>
    </row>
    <row r="88" customFormat="false" ht="13.8" hidden="false" customHeight="false" outlineLevel="0" collapsed="false">
      <c r="A88" s="37"/>
      <c r="B88" s="37"/>
      <c r="C88" s="38" t="n">
        <v>18</v>
      </c>
      <c r="D88" s="38" t="n">
        <v>10</v>
      </c>
      <c r="E88" s="38" t="n">
        <v>2015</v>
      </c>
      <c r="F88" s="38" t="n">
        <v>20</v>
      </c>
      <c r="G88" s="38" t="n">
        <v>2005</v>
      </c>
    </row>
    <row r="89" customFormat="false" ht="13.8" hidden="false" customHeight="false" outlineLevel="0" collapsed="false">
      <c r="A89" s="35" t="s">
        <v>115</v>
      </c>
      <c r="B89" s="35"/>
      <c r="C89" s="35" t="s">
        <v>107</v>
      </c>
      <c r="D89" s="35"/>
      <c r="E89" s="35"/>
      <c r="F89" s="35"/>
      <c r="G89" s="35"/>
    </row>
    <row r="90" customFormat="false" ht="13.8" hidden="false" customHeight="false" outlineLevel="0" collapsed="false">
      <c r="A90" s="35" t="s">
        <v>116</v>
      </c>
      <c r="B90" s="35"/>
      <c r="C90" s="35" t="s">
        <v>117</v>
      </c>
      <c r="D90" s="35" t="s">
        <v>118</v>
      </c>
      <c r="E90" s="35" t="s">
        <v>119</v>
      </c>
      <c r="F90" s="35" t="s">
        <v>120</v>
      </c>
      <c r="G90" s="35" t="s">
        <v>20</v>
      </c>
    </row>
    <row r="91" customFormat="false" ht="13.8" hidden="false" customHeight="false" outlineLevel="0" collapsed="false">
      <c r="A91" s="39"/>
      <c r="B91" s="39"/>
      <c r="C91" s="40" t="n">
        <v>0.1</v>
      </c>
      <c r="D91" s="41" t="n">
        <f aca="false">(100%-C91)*A91</f>
        <v>0</v>
      </c>
      <c r="E91" s="38" t="n">
        <v>10</v>
      </c>
      <c r="F91" s="40" t="n">
        <v>0.1</v>
      </c>
      <c r="G91" s="42" t="n">
        <f aca="false">(D91*F91)/12</f>
        <v>0</v>
      </c>
    </row>
    <row r="92" customFormat="false" ht="13.8" hidden="false" customHeight="false" outlineLevel="0" collapsed="false">
      <c r="A92" s="18" t="s">
        <v>121</v>
      </c>
      <c r="B92" s="18" t="s">
        <v>122</v>
      </c>
      <c r="C92" s="18"/>
      <c r="D92" s="18"/>
      <c r="E92" s="18"/>
      <c r="F92" s="18"/>
      <c r="G92" s="18"/>
    </row>
    <row r="93" customFormat="false" ht="19.4" hidden="false" customHeight="false" outlineLevel="0" collapsed="false">
      <c r="A93" s="35" t="s">
        <v>123</v>
      </c>
      <c r="B93" s="35" t="s">
        <v>124</v>
      </c>
      <c r="C93" s="35" t="s">
        <v>125</v>
      </c>
      <c r="D93" s="36" t="s">
        <v>126</v>
      </c>
      <c r="E93" s="35" t="s">
        <v>127</v>
      </c>
      <c r="F93" s="35" t="s">
        <v>128</v>
      </c>
      <c r="G93" s="35" t="s">
        <v>20</v>
      </c>
    </row>
    <row r="94" customFormat="false" ht="13.8" hidden="false" customHeight="false" outlineLevel="0" collapsed="false">
      <c r="A94" s="37"/>
      <c r="B94" s="41" t="n">
        <v>0</v>
      </c>
      <c r="C94" s="38"/>
      <c r="D94" s="43" t="n">
        <v>1</v>
      </c>
      <c r="E94" s="44" t="n">
        <f aca="false">C94/D94</f>
        <v>0</v>
      </c>
      <c r="F94" s="41" t="n">
        <f aca="false">B94*E94</f>
        <v>0</v>
      </c>
      <c r="G94" s="42" t="n">
        <f aca="false">F94*E83</f>
        <v>0</v>
      </c>
    </row>
    <row r="95" customFormat="false" ht="13.8" hidden="false" customHeight="false" outlineLevel="0" collapsed="false">
      <c r="A95" s="18" t="s">
        <v>129</v>
      </c>
      <c r="B95" s="18" t="s">
        <v>130</v>
      </c>
      <c r="C95" s="18"/>
      <c r="D95" s="18"/>
      <c r="E95" s="18"/>
      <c r="F95" s="18"/>
      <c r="G95" s="18"/>
    </row>
    <row r="96" customFormat="false" ht="13.8" hidden="false" customHeight="false" outlineLevel="0" collapsed="false">
      <c r="A96" s="35" t="s">
        <v>131</v>
      </c>
      <c r="B96" s="35" t="s">
        <v>132</v>
      </c>
      <c r="C96" s="35" t="s">
        <v>133</v>
      </c>
      <c r="D96" s="35" t="s">
        <v>134</v>
      </c>
      <c r="E96" s="35"/>
      <c r="F96" s="35" t="s">
        <v>127</v>
      </c>
      <c r="G96" s="35" t="s">
        <v>20</v>
      </c>
    </row>
    <row r="97" customFormat="false" ht="13.8" hidden="false" customHeight="false" outlineLevel="0" collapsed="false">
      <c r="A97" s="35"/>
      <c r="B97" s="35"/>
      <c r="C97" s="35"/>
      <c r="D97" s="35" t="s">
        <v>135</v>
      </c>
      <c r="E97" s="35" t="s">
        <v>136</v>
      </c>
      <c r="F97" s="45" t="s">
        <v>137</v>
      </c>
      <c r="G97" s="35"/>
    </row>
    <row r="98" customFormat="false" ht="13.8" hidden="false" customHeight="false" outlineLevel="0" collapsed="false">
      <c r="A98" s="41"/>
      <c r="B98" s="41"/>
      <c r="C98" s="41"/>
      <c r="D98" s="41"/>
      <c r="E98" s="41"/>
      <c r="F98" s="44" t="n">
        <f aca="false">1/12</f>
        <v>0.0833333333333333</v>
      </c>
      <c r="G98" s="42" t="n">
        <f aca="false">SUM(A98:E98)*F98</f>
        <v>0</v>
      </c>
    </row>
    <row r="99" customFormat="false" ht="13.8" hidden="false" customHeight="false" outlineLevel="0" collapsed="false">
      <c r="A99" s="18" t="s">
        <v>138</v>
      </c>
      <c r="B99" s="18" t="s">
        <v>139</v>
      </c>
      <c r="C99" s="18"/>
      <c r="D99" s="18"/>
      <c r="E99" s="18"/>
      <c r="F99" s="18"/>
      <c r="G99" s="18"/>
    </row>
    <row r="100" customFormat="false" ht="13.8" hidden="false" customHeight="false" outlineLevel="0" collapsed="false">
      <c r="A100" s="18" t="s">
        <v>140</v>
      </c>
      <c r="B100" s="18"/>
      <c r="C100" s="18"/>
      <c r="D100" s="18"/>
      <c r="E100" s="18"/>
      <c r="F100" s="18"/>
      <c r="G100" s="18"/>
    </row>
    <row r="101" customFormat="false" ht="13.8" hidden="false" customHeight="false" outlineLevel="0" collapsed="false">
      <c r="A101" s="35" t="s">
        <v>141</v>
      </c>
      <c r="B101" s="35" t="s">
        <v>142</v>
      </c>
      <c r="C101" s="35" t="s">
        <v>143</v>
      </c>
      <c r="D101" s="35" t="s">
        <v>144</v>
      </c>
      <c r="E101" s="35" t="s">
        <v>145</v>
      </c>
      <c r="F101" s="35" t="s">
        <v>146</v>
      </c>
      <c r="G101" s="35" t="s">
        <v>20</v>
      </c>
    </row>
    <row r="102" customFormat="false" ht="13.8" hidden="false" customHeight="false" outlineLevel="0" collapsed="false">
      <c r="A102" s="38"/>
      <c r="B102" s="41"/>
      <c r="C102" s="41" t="n">
        <f aca="false">A102*B102</f>
        <v>0</v>
      </c>
      <c r="D102" s="46" t="n">
        <v>1</v>
      </c>
      <c r="E102" s="47" t="n">
        <f aca="false">C102/D102</f>
        <v>0</v>
      </c>
      <c r="F102" s="41" t="n">
        <f aca="false">E102*A83</f>
        <v>0</v>
      </c>
      <c r="G102" s="42" t="n">
        <f aca="false">E102*E83</f>
        <v>0</v>
      </c>
    </row>
    <row r="103" customFormat="false" ht="13.8" hidden="false" customHeight="false" outlineLevel="0" collapsed="false">
      <c r="A103" s="18" t="s">
        <v>147</v>
      </c>
      <c r="B103" s="18"/>
      <c r="C103" s="18"/>
      <c r="D103" s="18"/>
      <c r="E103" s="18"/>
      <c r="F103" s="18"/>
      <c r="G103" s="18"/>
    </row>
    <row r="104" customFormat="false" ht="13.8" hidden="false" customHeight="false" outlineLevel="0" collapsed="false">
      <c r="A104" s="48" t="s">
        <v>148</v>
      </c>
      <c r="B104" s="48"/>
      <c r="C104" s="48"/>
      <c r="D104" s="48"/>
      <c r="E104" s="48"/>
      <c r="F104" s="35" t="s">
        <v>149</v>
      </c>
      <c r="G104" s="35" t="s">
        <v>20</v>
      </c>
    </row>
    <row r="105" customFormat="false" ht="13.8" hidden="false" customHeight="false" outlineLevel="0" collapsed="false">
      <c r="A105" s="37" t="s">
        <v>150</v>
      </c>
      <c r="B105" s="37"/>
      <c r="C105" s="37"/>
      <c r="D105" s="37"/>
      <c r="E105" s="37"/>
      <c r="F105" s="49" t="n">
        <v>0</v>
      </c>
      <c r="G105" s="42" t="n">
        <f aca="false">G94*F105</f>
        <v>0</v>
      </c>
    </row>
    <row r="106" customFormat="false" ht="13.8" hidden="false" customHeight="false" outlineLevel="0" collapsed="false">
      <c r="A106" s="18" t="s">
        <v>151</v>
      </c>
      <c r="B106" s="18" t="s">
        <v>152</v>
      </c>
      <c r="C106" s="18"/>
      <c r="D106" s="18"/>
      <c r="E106" s="18"/>
      <c r="F106" s="18"/>
      <c r="G106" s="24" t="n">
        <f aca="false">G91+G94+G98+G102+G105</f>
        <v>0</v>
      </c>
    </row>
    <row r="107" customFormat="false" ht="13.8" hidden="false" customHeight="false" outlineLevel="0" collapsed="false">
      <c r="A107" s="50"/>
      <c r="B107" s="50"/>
      <c r="C107" s="50"/>
      <c r="D107" s="50"/>
      <c r="E107" s="50"/>
      <c r="F107" s="50"/>
      <c r="G107" s="50"/>
    </row>
    <row r="108" customFormat="false" ht="13.8" hidden="false" customHeight="false" outlineLevel="0" collapsed="false">
      <c r="A108" s="17" t="s">
        <v>153</v>
      </c>
      <c r="B108" s="17" t="s">
        <v>154</v>
      </c>
      <c r="C108" s="17"/>
      <c r="D108" s="17"/>
      <c r="E108" s="17"/>
      <c r="F108" s="17" t="s">
        <v>30</v>
      </c>
      <c r="G108" s="30" t="s">
        <v>20</v>
      </c>
    </row>
    <row r="109" customFormat="false" ht="13.8" hidden="false" customHeight="false" outlineLevel="0" collapsed="false">
      <c r="A109" s="14" t="n">
        <v>1</v>
      </c>
      <c r="B109" s="20" t="s">
        <v>155</v>
      </c>
      <c r="C109" s="20"/>
      <c r="D109" s="20"/>
      <c r="E109" s="20"/>
      <c r="F109" s="22" t="n">
        <v>0</v>
      </c>
      <c r="G109" s="21" t="n">
        <f aca="false">($G$24+$G$30+$G$40+$G$49+$G$59+$G$69+$G$72+$G$79+$G$106)/(1-$F$122)*F109</f>
        <v>0</v>
      </c>
    </row>
    <row r="110" customFormat="false" ht="13.8" hidden="false" customHeight="false" outlineLevel="0" collapsed="false">
      <c r="A110" s="14" t="n">
        <v>2</v>
      </c>
      <c r="B110" s="20" t="s">
        <v>156</v>
      </c>
      <c r="C110" s="20"/>
      <c r="D110" s="20"/>
      <c r="E110" s="20"/>
      <c r="F110" s="22" t="n">
        <v>0</v>
      </c>
      <c r="G110" s="21" t="n">
        <f aca="false">($G$24+$G$30+$G$40+$G$49+$G$59+$G$69+$G$72+$G$79+$G$106)/(1-$F$122)*F110</f>
        <v>0</v>
      </c>
    </row>
    <row r="111" customFormat="false" ht="13.8" hidden="false" customHeight="false" outlineLevel="0" collapsed="false">
      <c r="A111" s="18" t="n">
        <v>3</v>
      </c>
      <c r="B111" s="51" t="s">
        <v>157</v>
      </c>
      <c r="C111" s="51"/>
      <c r="D111" s="51"/>
      <c r="E111" s="51"/>
      <c r="F111" s="26" t="n">
        <f aca="false">F112+F116+F119</f>
        <v>0</v>
      </c>
      <c r="G111" s="24" t="n">
        <f aca="false">G112+G116+G119</f>
        <v>0</v>
      </c>
    </row>
    <row r="112" customFormat="false" ht="13.8" hidden="false" customHeight="false" outlineLevel="0" collapsed="false">
      <c r="A112" s="18" t="s">
        <v>158</v>
      </c>
      <c r="B112" s="51" t="s">
        <v>159</v>
      </c>
      <c r="C112" s="51"/>
      <c r="D112" s="51"/>
      <c r="E112" s="51"/>
      <c r="F112" s="26" t="n">
        <f aca="false">F113+F114+F115</f>
        <v>0</v>
      </c>
      <c r="G112" s="24" t="n">
        <f aca="false">G113+G114+G115</f>
        <v>0</v>
      </c>
    </row>
    <row r="113" customFormat="false" ht="13.8" hidden="false" customHeight="false" outlineLevel="0" collapsed="false">
      <c r="A113" s="14" t="s">
        <v>160</v>
      </c>
      <c r="B113" s="20" t="s">
        <v>161</v>
      </c>
      <c r="C113" s="20"/>
      <c r="D113" s="20"/>
      <c r="E113" s="20"/>
      <c r="F113" s="22" t="n">
        <v>0</v>
      </c>
      <c r="G113" s="21" t="n">
        <f aca="false">($G$24+$G$30+$G$40+$G$49+$G$59+$G$69+$G$72+$G$79+$G$106)/(1-$F$122)*F113</f>
        <v>0</v>
      </c>
    </row>
    <row r="114" customFormat="false" ht="13.8" hidden="false" customHeight="false" outlineLevel="0" collapsed="false">
      <c r="A114" s="14" t="s">
        <v>162</v>
      </c>
      <c r="B114" s="20" t="s">
        <v>163</v>
      </c>
      <c r="C114" s="20"/>
      <c r="D114" s="20"/>
      <c r="E114" s="20"/>
      <c r="F114" s="22" t="n">
        <v>0</v>
      </c>
      <c r="G114" s="21" t="n">
        <f aca="false">($G$24+$G$30+$G$40+$G$49+$G$59+$G$69+$G$72+$G$79+$G$106)/(1-$F$122)*F114</f>
        <v>0</v>
      </c>
    </row>
    <row r="115" customFormat="false" ht="13.8" hidden="false" customHeight="false" outlineLevel="0" collapsed="false">
      <c r="A115" s="14" t="s">
        <v>164</v>
      </c>
      <c r="B115" s="20" t="s">
        <v>165</v>
      </c>
      <c r="C115" s="20"/>
      <c r="D115" s="14" t="s">
        <v>166</v>
      </c>
      <c r="E115" s="14"/>
      <c r="F115" s="22" t="n">
        <v>0</v>
      </c>
      <c r="G115" s="21" t="n">
        <f aca="false">($G$24+$G$30+$G$40+$G$49+$G$59+$G$69+$G$72+$G$79+$G$106)/(1-$F$122)*F115</f>
        <v>0</v>
      </c>
    </row>
    <row r="116" customFormat="false" ht="13.8" hidden="false" customHeight="false" outlineLevel="0" collapsed="false">
      <c r="A116" s="18" t="s">
        <v>167</v>
      </c>
      <c r="B116" s="51" t="s">
        <v>168</v>
      </c>
      <c r="C116" s="51"/>
      <c r="D116" s="51"/>
      <c r="E116" s="51"/>
      <c r="F116" s="26" t="n">
        <f aca="false">F117+F118</f>
        <v>0</v>
      </c>
      <c r="G116" s="24" t="n">
        <f aca="false">G117+G118</f>
        <v>0</v>
      </c>
    </row>
    <row r="117" customFormat="false" ht="13.8" hidden="false" customHeight="false" outlineLevel="0" collapsed="false">
      <c r="A117" s="14" t="s">
        <v>169</v>
      </c>
      <c r="B117" s="20"/>
      <c r="C117" s="20"/>
      <c r="D117" s="20"/>
      <c r="E117" s="20"/>
      <c r="F117" s="22"/>
      <c r="G117" s="21" t="n">
        <f aca="false">($G$24+$G$30+$G$40+$G$49+$G$59+$G$69+$G$72+$G$79+$G$106)/(1-$F$122)*F117</f>
        <v>0</v>
      </c>
    </row>
    <row r="118" customFormat="false" ht="13.8" hidden="false" customHeight="false" outlineLevel="0" collapsed="false">
      <c r="A118" s="14" t="s">
        <v>170</v>
      </c>
      <c r="B118" s="20"/>
      <c r="C118" s="20"/>
      <c r="D118" s="20"/>
      <c r="E118" s="20"/>
      <c r="F118" s="22"/>
      <c r="G118" s="21" t="n">
        <f aca="false">($G$24+$G$30+$G$40+$G$49+$G$59+$G$69+$G$72+$G$79+$G$106)/(1-$F$122)*F118</f>
        <v>0</v>
      </c>
    </row>
    <row r="119" customFormat="false" ht="13.8" hidden="false" customHeight="false" outlineLevel="0" collapsed="false">
      <c r="A119" s="18" t="s">
        <v>171</v>
      </c>
      <c r="B119" s="51" t="s">
        <v>172</v>
      </c>
      <c r="C119" s="51"/>
      <c r="D119" s="51"/>
      <c r="E119" s="51"/>
      <c r="F119" s="26" t="n">
        <f aca="false">F120+F121</f>
        <v>0</v>
      </c>
      <c r="G119" s="24" t="n">
        <f aca="false">G120+G121</f>
        <v>0</v>
      </c>
    </row>
    <row r="120" customFormat="false" ht="13.8" hidden="false" customHeight="false" outlineLevel="0" collapsed="false">
      <c r="A120" s="14" t="s">
        <v>173</v>
      </c>
      <c r="B120" s="20" t="s">
        <v>174</v>
      </c>
      <c r="C120" s="20"/>
      <c r="D120" s="20"/>
      <c r="E120" s="20"/>
      <c r="F120" s="22" t="n">
        <v>0</v>
      </c>
      <c r="G120" s="21" t="n">
        <f aca="false">($G$24+$G$30+$G$40+$G$49+$G$59+$G$69+$G$72+$G$79+$G$106)/(1-$F$122)*F120</f>
        <v>0</v>
      </c>
    </row>
    <row r="121" customFormat="false" ht="13.8" hidden="false" customHeight="false" outlineLevel="0" collapsed="false">
      <c r="A121" s="14" t="s">
        <v>175</v>
      </c>
      <c r="B121" s="20"/>
      <c r="C121" s="20"/>
      <c r="D121" s="20"/>
      <c r="E121" s="20"/>
      <c r="F121" s="22"/>
      <c r="G121" s="21" t="n">
        <f aca="false">($G$24+$G$30+$G$40+$G$49+$G$59+$G$69+$G$72+$G$79+$G$106)/(1-$F$122)*F121</f>
        <v>0</v>
      </c>
    </row>
    <row r="122" customFormat="false" ht="13.8" hidden="false" customHeight="false" outlineLevel="0" collapsed="false">
      <c r="A122" s="18" t="s">
        <v>176</v>
      </c>
      <c r="B122" s="18" t="s">
        <v>177</v>
      </c>
      <c r="C122" s="18"/>
      <c r="D122" s="18"/>
      <c r="E122" s="18"/>
      <c r="F122" s="26" t="n">
        <f aca="false">F109+F110+F111</f>
        <v>0</v>
      </c>
      <c r="G122" s="24" t="n">
        <f aca="false">G109+G110+G111</f>
        <v>0</v>
      </c>
    </row>
    <row r="123" customFormat="false" ht="13.8" hidden="false" customHeight="false" outlineLevel="0" collapsed="false">
      <c r="A123" s="7"/>
      <c r="B123" s="7"/>
      <c r="C123" s="7"/>
      <c r="D123" s="7"/>
      <c r="E123" s="7"/>
      <c r="F123" s="7"/>
      <c r="G123" s="7"/>
    </row>
    <row r="124" customFormat="false" ht="13.8" hidden="false" customHeight="false" outlineLevel="0" collapsed="false">
      <c r="A124" s="17" t="s">
        <v>178</v>
      </c>
      <c r="B124" s="17" t="s">
        <v>179</v>
      </c>
      <c r="C124" s="17"/>
      <c r="D124" s="17"/>
      <c r="E124" s="17"/>
      <c r="F124" s="17" t="n">
        <f aca="false">F40+F59+F69+F79+F122</f>
        <v>0</v>
      </c>
      <c r="G124" s="52" t="s">
        <v>20</v>
      </c>
    </row>
    <row r="125" customFormat="false" ht="13.8" hidden="false" customHeight="false" outlineLevel="0" collapsed="false">
      <c r="A125" s="14" t="s">
        <v>180</v>
      </c>
      <c r="B125" s="15" t="s">
        <v>181</v>
      </c>
      <c r="C125" s="15"/>
      <c r="D125" s="15"/>
      <c r="E125" s="15"/>
      <c r="F125" s="15"/>
      <c r="G125" s="21" t="n">
        <f aca="false">G24</f>
        <v>0</v>
      </c>
    </row>
    <row r="126" customFormat="false" ht="13.8" hidden="false" customHeight="false" outlineLevel="0" collapsed="false">
      <c r="A126" s="14" t="s">
        <v>182</v>
      </c>
      <c r="B126" s="15" t="s">
        <v>183</v>
      </c>
      <c r="C126" s="15"/>
      <c r="D126" s="15"/>
      <c r="E126" s="15"/>
      <c r="F126" s="15"/>
      <c r="G126" s="21" t="n">
        <f aca="false">G30+G40+G49</f>
        <v>0</v>
      </c>
    </row>
    <row r="127" customFormat="false" ht="13.8" hidden="false" customHeight="false" outlineLevel="0" collapsed="false">
      <c r="A127" s="14" t="s">
        <v>184</v>
      </c>
      <c r="B127" s="15" t="s">
        <v>185</v>
      </c>
      <c r="C127" s="15"/>
      <c r="D127" s="15"/>
      <c r="E127" s="15"/>
      <c r="F127" s="15"/>
      <c r="G127" s="21" t="n">
        <f aca="false">G59</f>
        <v>0</v>
      </c>
    </row>
    <row r="128" customFormat="false" ht="13.8" hidden="false" customHeight="false" outlineLevel="0" collapsed="false">
      <c r="A128" s="14" t="s">
        <v>186</v>
      </c>
      <c r="B128" s="15" t="s">
        <v>187</v>
      </c>
      <c r="C128" s="15"/>
      <c r="D128" s="15"/>
      <c r="E128" s="15"/>
      <c r="F128" s="15"/>
      <c r="G128" s="21" t="n">
        <f aca="false">G69+G72</f>
        <v>0</v>
      </c>
    </row>
    <row r="129" customFormat="false" ht="13.8" hidden="false" customHeight="false" outlineLevel="0" collapsed="false">
      <c r="A129" s="14" t="s">
        <v>188</v>
      </c>
      <c r="B129" s="15" t="s">
        <v>189</v>
      </c>
      <c r="C129" s="15"/>
      <c r="D129" s="15"/>
      <c r="E129" s="15"/>
      <c r="F129" s="15"/>
      <c r="G129" s="21" t="n">
        <f aca="false">G79</f>
        <v>0</v>
      </c>
    </row>
    <row r="130" customFormat="false" ht="13.8" hidden="false" customHeight="false" outlineLevel="0" collapsed="false">
      <c r="A130" s="18" t="s">
        <v>190</v>
      </c>
      <c r="B130" s="18" t="s">
        <v>191</v>
      </c>
      <c r="C130" s="18"/>
      <c r="D130" s="18"/>
      <c r="E130" s="18"/>
      <c r="F130" s="18"/>
      <c r="G130" s="24" t="n">
        <f aca="false">SUM(G125:G129)</f>
        <v>0</v>
      </c>
    </row>
    <row r="131" customFormat="false" ht="13.8" hidden="false" customHeight="false" outlineLevel="0" collapsed="false">
      <c r="A131" s="14" t="s">
        <v>192</v>
      </c>
      <c r="B131" s="15" t="s">
        <v>193</v>
      </c>
      <c r="C131" s="15"/>
      <c r="D131" s="15"/>
      <c r="E131" s="15"/>
      <c r="F131" s="15"/>
      <c r="G131" s="21" t="n">
        <f aca="false">G106</f>
        <v>0</v>
      </c>
    </row>
    <row r="132" customFormat="false" ht="13.8" hidden="false" customHeight="false" outlineLevel="0" collapsed="false">
      <c r="A132" s="14" t="s">
        <v>194</v>
      </c>
      <c r="B132" s="15" t="s">
        <v>195</v>
      </c>
      <c r="C132" s="15"/>
      <c r="D132" s="15"/>
      <c r="E132" s="15"/>
      <c r="F132" s="15"/>
      <c r="G132" s="21" t="n">
        <f aca="false">G122</f>
        <v>0</v>
      </c>
    </row>
    <row r="133" customFormat="false" ht="13.8" hidden="false" customHeight="false" outlineLevel="0" collapsed="false">
      <c r="A133" s="18" t="s">
        <v>196</v>
      </c>
      <c r="B133" s="18" t="s">
        <v>197</v>
      </c>
      <c r="C133" s="18"/>
      <c r="D133" s="18"/>
      <c r="E133" s="18"/>
      <c r="F133" s="18"/>
      <c r="G133" s="24" t="n">
        <f aca="false">G130+G131+G132</f>
        <v>0</v>
      </c>
    </row>
    <row r="134" customFormat="false" ht="13.8" hidden="false" customHeight="false" outlineLevel="0" collapsed="false">
      <c r="A134" s="18" t="s">
        <v>198</v>
      </c>
      <c r="B134" s="18" t="s">
        <v>199</v>
      </c>
      <c r="C134" s="18"/>
      <c r="D134" s="18"/>
      <c r="E134" s="18"/>
      <c r="F134" s="18"/>
      <c r="G134" s="24" t="n">
        <f aca="false">G133/E83</f>
        <v>0</v>
      </c>
    </row>
    <row r="136" customFormat="false" ht="13.8" hidden="false" customHeight="false" outlineLevel="0" collapsed="false">
      <c r="A136" s="53" t="s">
        <v>200</v>
      </c>
    </row>
    <row r="137" customFormat="false" ht="139.55" hidden="false" customHeight="true" outlineLevel="0" collapsed="false">
      <c r="A137" s="54"/>
      <c r="B137" s="54"/>
      <c r="C137" s="54"/>
      <c r="D137" s="54"/>
      <c r="E137" s="54"/>
      <c r="F137" s="54"/>
      <c r="G137" s="54"/>
    </row>
    <row r="139" customFormat="false" ht="13.8" hidden="false" customHeight="false" outlineLevel="0" collapsed="false">
      <c r="A139" s="55" t="s">
        <v>201</v>
      </c>
      <c r="B139" s="55"/>
      <c r="C139" s="55"/>
      <c r="D139" s="55"/>
      <c r="E139" s="55"/>
      <c r="F139" s="55"/>
      <c r="G139" s="55"/>
    </row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29">
    <mergeCell ref="A2:G2"/>
    <mergeCell ref="A3:G3"/>
    <mergeCell ref="A4:G4"/>
    <mergeCell ref="A6:G6"/>
    <mergeCell ref="A8:B8"/>
    <mergeCell ref="C8:G8"/>
    <mergeCell ref="A9:B9"/>
    <mergeCell ref="A10:B10"/>
    <mergeCell ref="A11:B11"/>
    <mergeCell ref="A12:B12"/>
    <mergeCell ref="A14:G14"/>
    <mergeCell ref="A15:G15"/>
    <mergeCell ref="A16:D17"/>
    <mergeCell ref="B19:G19"/>
    <mergeCell ref="B20:E20"/>
    <mergeCell ref="B21:E21"/>
    <mergeCell ref="B22:E22"/>
    <mergeCell ref="B23:E23"/>
    <mergeCell ref="B24:F24"/>
    <mergeCell ref="B26:G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A41:G41"/>
    <mergeCell ref="B42:D42"/>
    <mergeCell ref="A43:A44"/>
    <mergeCell ref="B43:D43"/>
    <mergeCell ref="B44:D44"/>
    <mergeCell ref="A45:A46"/>
    <mergeCell ref="B45:D45"/>
    <mergeCell ref="B46:D46"/>
    <mergeCell ref="B47:D47"/>
    <mergeCell ref="B48:D48"/>
    <mergeCell ref="B49:F49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1:G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72:E72"/>
    <mergeCell ref="B74:E74"/>
    <mergeCell ref="B75:D75"/>
    <mergeCell ref="B76:D76"/>
    <mergeCell ref="B77:D77"/>
    <mergeCell ref="B78:D78"/>
    <mergeCell ref="B79:F79"/>
    <mergeCell ref="B81:G81"/>
    <mergeCell ref="A82:B82"/>
    <mergeCell ref="C82:D82"/>
    <mergeCell ref="A83:B83"/>
    <mergeCell ref="C83:D83"/>
    <mergeCell ref="B84:G84"/>
    <mergeCell ref="A85:G85"/>
    <mergeCell ref="A86:B87"/>
    <mergeCell ref="C86:C87"/>
    <mergeCell ref="D86:E86"/>
    <mergeCell ref="F86:G86"/>
    <mergeCell ref="A88:B88"/>
    <mergeCell ref="A89:B89"/>
    <mergeCell ref="C89:G89"/>
    <mergeCell ref="A90:B90"/>
    <mergeCell ref="A91:B91"/>
    <mergeCell ref="B92:G92"/>
    <mergeCell ref="B95:G95"/>
    <mergeCell ref="A96:A97"/>
    <mergeCell ref="B96:B97"/>
    <mergeCell ref="C96:C97"/>
    <mergeCell ref="D96:E96"/>
    <mergeCell ref="G96:G97"/>
    <mergeCell ref="B99:G99"/>
    <mergeCell ref="A100:G100"/>
    <mergeCell ref="A103:G103"/>
    <mergeCell ref="A104:E104"/>
    <mergeCell ref="A105:E105"/>
    <mergeCell ref="B106:F106"/>
    <mergeCell ref="B108:E108"/>
    <mergeCell ref="B109:E109"/>
    <mergeCell ref="B110:E110"/>
    <mergeCell ref="B111:E111"/>
    <mergeCell ref="B112:E112"/>
    <mergeCell ref="B113:E113"/>
    <mergeCell ref="B114:E114"/>
    <mergeCell ref="B115:C115"/>
    <mergeCell ref="B116:E116"/>
    <mergeCell ref="B117:E117"/>
    <mergeCell ref="B118:E118"/>
    <mergeCell ref="B119:E119"/>
    <mergeCell ref="B120:E120"/>
    <mergeCell ref="B121:E121"/>
    <mergeCell ref="B122:E122"/>
    <mergeCell ref="B124:F124"/>
    <mergeCell ref="B125:F125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A137:G137"/>
    <mergeCell ref="A139:G139"/>
  </mergeCells>
  <printOptions headings="false" gridLines="false" gridLinesSet="true" horizontalCentered="false" verticalCentered="false"/>
  <pageMargins left="0.7875" right="0.7875" top="0.71875" bottom="0.769444444444444" header="0.453472222222222" footer="0.504166666666667"/>
  <pageSetup paperSize="9" scale="95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1320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2018-01-23T19:35:16Z</dcterms:created>
  <dc:creator>Maria Arcangela Silva Casagrande</dc:creator>
  <dc:description/>
  <dc:language>pt-BR</dc:language>
  <cp:lastModifiedBy/>
  <cp:lastPrinted>2025-12-02T12:23:10Z</cp:lastPrinted>
  <dcterms:modified xsi:type="dcterms:W3CDTF">2026-02-11T11:38:05Z</dcterms:modified>
  <cp:revision>64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