
<file path=[Content_Types].xml><?xml version="1.0" encoding="utf-8"?>
<Types xmlns="http://schemas.openxmlformats.org/package/2006/content-types">
  <Default ContentType="image/jpeg" Extension="jpg"/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ágina1" sheetId="1" r:id="rId4"/>
  </sheets>
  <definedNames/>
  <calcPr/>
</workbook>
</file>

<file path=xl/sharedStrings.xml><?xml version="1.0" encoding="utf-8"?>
<sst xmlns="http://schemas.openxmlformats.org/spreadsheetml/2006/main" count="398" uniqueCount="242">
  <si>
    <t>Memória de cálculo - Subestação Leocádia</t>
  </si>
  <si>
    <t>NOVA SUBESTAÇÃO E ADEQUAÇÃO DO QGBT ATUAL- PARTE ELÉTRICA</t>
  </si>
  <si>
    <t>1.14</t>
  </si>
  <si>
    <t>Disjuntor 400 A</t>
  </si>
  <si>
    <t>un</t>
  </si>
  <si>
    <t>para adequação do QGBT</t>
  </si>
  <si>
    <t>1.15</t>
  </si>
  <si>
    <t>Disjuntor 150 A</t>
  </si>
  <si>
    <t>para alimentadar o circuito do prédio 5, vai no QGBT</t>
  </si>
  <si>
    <t>1.16</t>
  </si>
  <si>
    <t>Cabo de 240 mm2</t>
  </si>
  <si>
    <t>m</t>
  </si>
  <si>
    <t>Saída do TR ao disjuntor de medição, 3 x 10 metros</t>
  </si>
  <si>
    <t>1.17</t>
  </si>
  <si>
    <t>Cabo de 120 mm2</t>
  </si>
  <si>
    <t>Saída do TR ao disjuntor de medição, 1 x 10 metros</t>
  </si>
  <si>
    <t>1.18</t>
  </si>
  <si>
    <t>Terminal de compressão 240 mm2</t>
  </si>
  <si>
    <t>3 na conexão com o TR + 6 no disjuntor de medição</t>
  </si>
  <si>
    <t>1.22</t>
  </si>
  <si>
    <t>Barramento de 400 A p QGBT</t>
  </si>
  <si>
    <t>3 x 1 m por fase + 0,25 m neutro + 0,25 m terra</t>
  </si>
  <si>
    <t>Demolições</t>
  </si>
  <si>
    <t>Demolição de alvenaria</t>
  </si>
  <si>
    <t>módulo 5 do croqui = 2,22*1,76</t>
  </si>
  <si>
    <t>m2</t>
  </si>
  <si>
    <t>Demolição alv antiga sub</t>
  </si>
  <si>
    <t>Total demolição alv tij mac muro</t>
  </si>
  <si>
    <t>Demolição concreto</t>
  </si>
  <si>
    <t>antiga sub</t>
  </si>
  <si>
    <t>m3</t>
  </si>
  <si>
    <t>Remoção alambrado</t>
  </si>
  <si>
    <t>remover todo p colocar novo</t>
  </si>
  <si>
    <t>Demolição piso p colocar eletroduto sub</t>
  </si>
  <si>
    <t>Muro da Subestação</t>
  </si>
  <si>
    <t>Dimensões do espaço:</t>
  </si>
  <si>
    <t>Altura do muro (mesma do existente)</t>
  </si>
  <si>
    <t>Dimensões da viga de baldrame</t>
  </si>
  <si>
    <t>Espaçamento estribos</t>
  </si>
  <si>
    <t>escavação p vigas de baldrame</t>
  </si>
  <si>
    <t xml:space="preserve">comp total de vigas </t>
  </si>
  <si>
    <t>área vigas</t>
  </si>
  <si>
    <t>área de escav</t>
  </si>
  <si>
    <t>volume escav</t>
  </si>
  <si>
    <t>formas vigas de baldrame</t>
  </si>
  <si>
    <t>perímetro</t>
  </si>
  <si>
    <t>área total</t>
  </si>
  <si>
    <t>Concreto das vigas</t>
  </si>
  <si>
    <t>área viga baldrame</t>
  </si>
  <si>
    <t>Volume concreto</t>
  </si>
  <si>
    <t>Armadura das vigas de baldrame</t>
  </si>
  <si>
    <t>Barras de 10 mm</t>
  </si>
  <si>
    <t>4 barras de 10 mm</t>
  </si>
  <si>
    <t>comprimento total vigas</t>
  </si>
  <si>
    <t>comp total barra de 10 mm</t>
  </si>
  <si>
    <t xml:space="preserve">peso da barra </t>
  </si>
  <si>
    <t>kg/m</t>
  </si>
  <si>
    <t>peso total p vigas baldrame</t>
  </si>
  <si>
    <t>Estribos barras de 5,0 mm</t>
  </si>
  <si>
    <t>comp total vigas baldrame</t>
  </si>
  <si>
    <t>comp 1 estribo</t>
  </si>
  <si>
    <t>quant estribos</t>
  </si>
  <si>
    <t>comp total estribos</t>
  </si>
  <si>
    <t>peso total barras p estribo</t>
  </si>
  <si>
    <t>kg</t>
  </si>
  <si>
    <t>Alvenaria</t>
  </si>
  <si>
    <t>comp total muro</t>
  </si>
  <si>
    <t>altura muri</t>
  </si>
  <si>
    <t>área alvenaria</t>
  </si>
  <si>
    <t>Cinta de amarração</t>
  </si>
  <si>
    <t>Piso</t>
  </si>
  <si>
    <t xml:space="preserve">área </t>
  </si>
  <si>
    <t>Lastro de brita - abaixo do piso - novelar</t>
  </si>
  <si>
    <t>área</t>
  </si>
  <si>
    <t>espessura camada brita</t>
  </si>
  <si>
    <t>volume brita</t>
  </si>
  <si>
    <t>Pilares</t>
  </si>
  <si>
    <t>Sapatas</t>
  </si>
  <si>
    <t>Total Pilares + Sapatas</t>
  </si>
  <si>
    <t>Quantidade de pilares</t>
  </si>
  <si>
    <t>Quantidade sapatas</t>
  </si>
  <si>
    <t>altura dos pilares</t>
  </si>
  <si>
    <t>altura das sapatas</t>
  </si>
  <si>
    <t>dimensão dos pilares</t>
  </si>
  <si>
    <t>base da sapata</t>
  </si>
  <si>
    <t>70 x 70</t>
  </si>
  <si>
    <t>área dos pilares</t>
  </si>
  <si>
    <t>volume 1 pilare</t>
  </si>
  <si>
    <t>volume da sapata</t>
  </si>
  <si>
    <t>Armadura pilar</t>
  </si>
  <si>
    <t>Armadura sapata</t>
  </si>
  <si>
    <t>barras de 10mm</t>
  </si>
  <si>
    <t>comp tt barras</t>
  </si>
  <si>
    <t>peso barra</t>
  </si>
  <si>
    <t>Kg/m</t>
  </si>
  <si>
    <t>Peso tt por pilar</t>
  </si>
  <si>
    <t>Kg</t>
  </si>
  <si>
    <t>Peso tt por sapata</t>
  </si>
  <si>
    <t>Barras de 10mm</t>
  </si>
  <si>
    <t>Peso p todos pilares</t>
  </si>
  <si>
    <t>Peso p todas sapatas</t>
  </si>
  <si>
    <t>Estribos dos pilares</t>
  </si>
  <si>
    <t>comp total pilares</t>
  </si>
  <si>
    <t>espaçamento</t>
  </si>
  <si>
    <t>comp cada estribo</t>
  </si>
  <si>
    <t>comp total de estribos</t>
  </si>
  <si>
    <t>Barras de 5mm - estribos</t>
  </si>
  <si>
    <t>peso total p todos pilares</t>
  </si>
  <si>
    <t>Formas pilares</t>
  </si>
  <si>
    <t>Formas sapatas</t>
  </si>
  <si>
    <t>perímetro 1 pilar</t>
  </si>
  <si>
    <t>perímetro 1 sapata</t>
  </si>
  <si>
    <t>área 1 pilar</t>
  </si>
  <si>
    <t>(nas laterais)</t>
  </si>
  <si>
    <t xml:space="preserve">Formas </t>
  </si>
  <si>
    <t>perimetro todos pilares</t>
  </si>
  <si>
    <t>Todas as sapatas</t>
  </si>
  <si>
    <t>3.13</t>
  </si>
  <si>
    <t>Concreto pilares</t>
  </si>
  <si>
    <t>Concreto sapatas</t>
  </si>
  <si>
    <t>volume 1 pilar</t>
  </si>
  <si>
    <t>volume 1 sapata</t>
  </si>
  <si>
    <t>Concreto</t>
  </si>
  <si>
    <t>Volume todos pilares</t>
  </si>
  <si>
    <t>volume todas sapatas</t>
  </si>
  <si>
    <t>3.14</t>
  </si>
  <si>
    <t>Alambrado/tela</t>
  </si>
  <si>
    <t>substituir existente</t>
  </si>
  <si>
    <t>sobre muro novo</t>
  </si>
  <si>
    <t>total alambrado novo</t>
  </si>
  <si>
    <t>3.15</t>
  </si>
  <si>
    <t>Concreto magro sapatas</t>
  </si>
  <si>
    <t>área sapatas</t>
  </si>
  <si>
    <t>3.16</t>
  </si>
  <si>
    <t>Reaterro sapatas</t>
  </si>
  <si>
    <t>volume</t>
  </si>
  <si>
    <t>Portão</t>
  </si>
  <si>
    <t>Portão no vão removido</t>
  </si>
  <si>
    <t>Pintura do portão</t>
  </si>
  <si>
    <t xml:space="preserve">3x área </t>
  </si>
  <si>
    <t>2 demãos</t>
  </si>
  <si>
    <t>Passagem subt cabos até cx do pátio</t>
  </si>
  <si>
    <t>Trajeto</t>
  </si>
  <si>
    <t xml:space="preserve">Caixas </t>
  </si>
  <si>
    <t>Vala</t>
  </si>
  <si>
    <t>caixas</t>
  </si>
  <si>
    <t>total escav</t>
  </si>
  <si>
    <t>Eletroduto</t>
  </si>
  <si>
    <t>Saída da medição ao QGBT: 9 m + 2 m da mureta + 2 metros no QGBT</t>
  </si>
  <si>
    <t>Reposição de piso quebrado</t>
  </si>
  <si>
    <t>do disjuntor de medição ao QGBT: 13 metros: 3#240 fases</t>
  </si>
  <si>
    <t>do disjuntor de medição ao QGBT: 13 metros: 1#120 Neutro + 1#120 Terra</t>
  </si>
  <si>
    <t>Terminal compressão 240 mm2</t>
  </si>
  <si>
    <t>Para o QGBT 3 fases</t>
  </si>
  <si>
    <t>Terminal compressão 120 mm2</t>
  </si>
  <si>
    <t>Para o QGBT 1 neutro e 1 terra</t>
  </si>
  <si>
    <t>Base de vrita par piso</t>
  </si>
  <si>
    <t>espessura lastro</t>
  </si>
  <si>
    <t>área piso</t>
  </si>
  <si>
    <t>volume lastro</t>
  </si>
  <si>
    <t>Serviços Finais</t>
  </si>
  <si>
    <t>carga e descarga</t>
  </si>
  <si>
    <t>empol 1,3</t>
  </si>
  <si>
    <t>arvores</t>
  </si>
  <si>
    <t>cx med metal</t>
  </si>
  <si>
    <t>transformador</t>
  </si>
  <si>
    <t>poste</t>
  </si>
  <si>
    <t>empol 1,8</t>
  </si>
  <si>
    <t>Item 10</t>
  </si>
  <si>
    <t>item 12</t>
  </si>
  <si>
    <t>total</t>
  </si>
  <si>
    <t>Distância de transporte</t>
  </si>
  <si>
    <t>https://prefeitura.poa.br/dmlu/projetos/destino-certo-ecopontos</t>
  </si>
  <si>
    <t>UDC CRUZEIRO DO SUL</t>
  </si>
  <si>
    <t>km</t>
  </si>
  <si>
    <t>UDC CARVALHO DE FREITAS</t>
  </si>
  <si>
    <t>m3 x km</t>
  </si>
  <si>
    <t>ARTs</t>
  </si>
  <si>
    <t>civil (construção e demolição)</t>
  </si>
  <si>
    <t>elétrica</t>
  </si>
  <si>
    <t>Administração</t>
  </si>
  <si>
    <t>Execução 90 dias</t>
  </si>
  <si>
    <t>12 sem</t>
  </si>
  <si>
    <t>Eng Civil por 12 sem</t>
  </si>
  <si>
    <t>1,5 h por sem</t>
  </si>
  <si>
    <t>h</t>
  </si>
  <si>
    <t>Eng Eletr. por 12 sem</t>
  </si>
  <si>
    <t>Tec seg trab</t>
  </si>
  <si>
    <t>Canteiro</t>
  </si>
  <si>
    <t>Tampume</t>
  </si>
  <si>
    <t>Placa de obra</t>
  </si>
  <si>
    <t>Cabos até prédio fundos</t>
  </si>
  <si>
    <t>escavação</t>
  </si>
  <si>
    <t>trecho no pátio</t>
  </si>
  <si>
    <t>secção da vala</t>
  </si>
  <si>
    <t>volume escavação</t>
  </si>
  <si>
    <t>eletroduto enterrado</t>
  </si>
  <si>
    <t>conforme croqui</t>
  </si>
  <si>
    <t>reaterro</t>
  </si>
  <si>
    <t>Piso cimentado - envelope</t>
  </si>
  <si>
    <t>dist/comprimento trecho</t>
  </si>
  <si>
    <t>largura</t>
  </si>
  <si>
    <t>área de piso</t>
  </si>
  <si>
    <t>curvas</t>
  </si>
  <si>
    <t>a cada 5m</t>
  </si>
  <si>
    <t>luva</t>
  </si>
  <si>
    <t>cada 5m</t>
  </si>
  <si>
    <t>Eletroduto parede</t>
  </si>
  <si>
    <t>comprimento tt</t>
  </si>
  <si>
    <t>Lastro para asentar piso cimentado</t>
  </si>
  <si>
    <t>área do piso</t>
  </si>
  <si>
    <t>volume do lastro</t>
  </si>
  <si>
    <t>CLIMATIZAÇÃO - CIRCUITOS TERMINAIS E QUADROS DE DISJUNTORES</t>
  </si>
  <si>
    <t>Cabos 4 mm2</t>
  </si>
  <si>
    <t>média de 17 metros de distância para cada ponto ao QD</t>
  </si>
  <si>
    <t>x 3 (FFT) x 12 salas = 612</t>
  </si>
  <si>
    <t>4 salas por andar</t>
  </si>
  <si>
    <t>3 andares</t>
  </si>
  <si>
    <t>Eletroduto 1"</t>
  </si>
  <si>
    <t>16 m p corredor por andar, 3 andares</t>
  </si>
  <si>
    <t>10 m para entre corredores</t>
  </si>
  <si>
    <t>Condulete 1"</t>
  </si>
  <si>
    <t>4 por andar</t>
  </si>
  <si>
    <t>Condulete 3/4"</t>
  </si>
  <si>
    <t>1 para cada uma das 12 salas</t>
  </si>
  <si>
    <t>Eletroduto 3/4"</t>
  </si>
  <si>
    <t>Cabo 25mm2</t>
  </si>
  <si>
    <t>cabos entre térreo e 2º pav</t>
  </si>
  <si>
    <t>Cabo 16 mm2</t>
  </si>
  <si>
    <t>cabos entre 2º e 3º</t>
  </si>
  <si>
    <t>11.13</t>
  </si>
  <si>
    <t>Furo em concreto</t>
  </si>
  <si>
    <t>4 para entrar nas salas por andar, 2 entre pavimentos e 1 p entrar no prédio</t>
  </si>
  <si>
    <t>4x3 + 2 + 1</t>
  </si>
  <si>
    <t>PASSEIO</t>
  </si>
  <si>
    <t>Remoção das raízes (árvore será removida através de outro contrato)</t>
  </si>
  <si>
    <t xml:space="preserve">Demolição do passeio existente (CBUQ) </t>
  </si>
  <si>
    <t xml:space="preserve">área aproximada de </t>
  </si>
  <si>
    <t xml:space="preserve">Escavação (remover solo existente) </t>
  </si>
  <si>
    <t xml:space="preserve">Lastro - base para piso </t>
  </si>
  <si>
    <t>Piso cimentado</t>
  </si>
  <si>
    <t>Pintura do piso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</si>
</sst>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4">
    <numFmt numFmtId="164" formatCode="d.m"/>
    <numFmt numFmtId="165" formatCode="0.0000"/>
    <numFmt numFmtId="166" formatCode="0.000"/>
    <numFmt numFmtId="167" formatCode="0.0"/>
  </numFmts>
  <fonts count="4">
    <font>
      <sz val="10.0"/>
      <color rgb="FF000000"/>
      <name val="Arial"/>
      <scheme val="minor"/>
    </font>
    <font>
      <b/>
      <color theme="1"/>
      <name val="Arial"/>
      <scheme val="minor"/>
    </font>
    <font>
      <color theme="1"/>
      <name val="Arial"/>
      <scheme val="minor"/>
    </font>
    <font>
      <u/>
      <color rgb="FF0000FF"/>
    </font>
  </fonts>
  <fills count="6">
    <fill>
      <patternFill patternType="none"/>
    </fill>
    <fill>
      <patternFill patternType="lightGray"/>
    </fill>
    <fill>
      <patternFill patternType="solid">
        <fgColor rgb="FFF1C232"/>
        <bgColor rgb="FFF1C232"/>
      </patternFill>
    </fill>
    <fill>
      <patternFill patternType="solid">
        <fgColor rgb="FFFFF2CC"/>
        <bgColor rgb="FFFFF2CC"/>
      </patternFill>
    </fill>
    <fill>
      <patternFill patternType="solid">
        <fgColor rgb="FFD9D2E9"/>
        <bgColor rgb="FFD9D2E9"/>
      </patternFill>
    </fill>
    <fill>
      <patternFill patternType="solid">
        <fgColor rgb="FFEFEFEF"/>
        <bgColor rgb="FFEFEFEF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/>
    </xf>
    <xf borderId="0" fillId="3" fontId="1" numFmtId="0" xfId="0" applyAlignment="1" applyFill="1" applyFont="1">
      <alignment horizontal="center" readingOrder="0"/>
    </xf>
    <xf borderId="0" fillId="3" fontId="1" numFmtId="0" xfId="0" applyAlignment="1" applyFont="1">
      <alignment readingOrder="0"/>
    </xf>
    <xf borderId="0" fillId="3" fontId="2" numFmtId="0" xfId="0" applyAlignment="1" applyFont="1">
      <alignment horizontal="center"/>
    </xf>
    <xf borderId="0" fillId="3" fontId="2" numFmtId="0" xfId="0" applyFont="1"/>
    <xf borderId="0" fillId="0" fontId="2" numFmtId="0" xfId="0" applyAlignment="1" applyFont="1">
      <alignment horizontal="center" readingOrder="0"/>
    </xf>
    <xf borderId="0" fillId="0" fontId="2" numFmtId="0" xfId="0" applyAlignment="1" applyFont="1">
      <alignment horizontal="center"/>
    </xf>
    <xf borderId="0" fillId="0" fontId="2" numFmtId="0" xfId="0" applyAlignment="1" applyFont="1">
      <alignment readingOrder="0"/>
    </xf>
    <xf borderId="0" fillId="0" fontId="2" numFmtId="164" xfId="0" applyAlignment="1" applyFont="1" applyNumberFormat="1">
      <alignment horizontal="center" readingOrder="0"/>
    </xf>
    <xf borderId="0" fillId="0" fontId="2" numFmtId="0" xfId="0" applyFont="1"/>
    <xf borderId="0" fillId="0" fontId="2" numFmtId="2" xfId="0" applyAlignment="1" applyFont="1" applyNumberFormat="1">
      <alignment horizontal="center" readingOrder="0"/>
    </xf>
    <xf borderId="0" fillId="0" fontId="2" numFmtId="2" xfId="0" applyAlignment="1" applyFont="1" applyNumberFormat="1">
      <alignment readingOrder="0"/>
    </xf>
    <xf borderId="0" fillId="0" fontId="2" numFmtId="0" xfId="0" applyAlignment="1" applyFont="1">
      <alignment horizontal="left" readingOrder="0"/>
    </xf>
    <xf borderId="0" fillId="0" fontId="2" numFmtId="2" xfId="0" applyAlignment="1" applyFont="1" applyNumberFormat="1">
      <alignment horizontal="center"/>
    </xf>
    <xf borderId="0" fillId="4" fontId="1" numFmtId="0" xfId="0" applyAlignment="1" applyFill="1" applyFont="1">
      <alignment readingOrder="0"/>
    </xf>
    <xf borderId="0" fillId="4" fontId="2" numFmtId="0" xfId="0" applyAlignment="1" applyFont="1">
      <alignment horizontal="center"/>
    </xf>
    <xf borderId="0" fillId="5" fontId="2" numFmtId="0" xfId="0" applyFill="1" applyFont="1"/>
    <xf borderId="0" fillId="5" fontId="2" numFmtId="0" xfId="0" applyAlignment="1" applyFont="1">
      <alignment horizontal="center"/>
    </xf>
    <xf borderId="0" fillId="0" fontId="2" numFmtId="165" xfId="0" applyAlignment="1" applyFont="1" applyNumberFormat="1">
      <alignment horizontal="center" readingOrder="0"/>
    </xf>
    <xf borderId="0" fillId="0" fontId="2" numFmtId="1" xfId="0" applyAlignment="1" applyFont="1" applyNumberFormat="1">
      <alignment horizontal="center" readingOrder="0"/>
    </xf>
    <xf borderId="0" fillId="0" fontId="2" numFmtId="166" xfId="0" applyAlignment="1" applyFont="1" applyNumberFormat="1">
      <alignment horizontal="center"/>
    </xf>
    <xf borderId="0" fillId="0" fontId="2" numFmtId="166" xfId="0" applyAlignment="1" applyFont="1" applyNumberFormat="1">
      <alignment horizontal="center" readingOrder="0"/>
    </xf>
    <xf borderId="0" fillId="0" fontId="3" numFmtId="0" xfId="0" applyAlignment="1" applyFont="1">
      <alignment readingOrder="0"/>
    </xf>
    <xf borderId="0" fillId="0" fontId="2" numFmtId="2" xfId="0" applyFont="1" applyNumberFormat="1"/>
    <xf borderId="0" fillId="0" fontId="2" numFmtId="167" xfId="0" applyFont="1" applyNumberFormat="1"/>
    <xf borderId="0" fillId="0" fontId="2" numFmtId="167" xfId="0" applyAlignment="1" applyFont="1" applyNumberFormat="1">
      <alignment readingOrder="0"/>
    </xf>
    <xf borderId="1" fillId="0" fontId="2" numFmtId="0" xfId="0" applyAlignment="1" applyBorder="1" applyFont="1">
      <alignment horizontal="center" readingOrder="0"/>
    </xf>
    <xf borderId="0" fillId="0" fontId="2" numFmtId="0" xfId="0" applyAlignment="1" applyFont="1">
      <alignment horizontal="right"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2.jp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7</xdr:col>
      <xdr:colOff>257175</xdr:colOff>
      <xdr:row>73</xdr:row>
      <xdr:rowOff>104775</xdr:rowOff>
    </xdr:from>
    <xdr:ext cx="4352925" cy="2514600"/>
    <xdr:pic>
      <xdr:nvPicPr>
        <xdr:cNvPr id="0" name="image2.jpg" title="Imagem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809625</xdr:colOff>
      <xdr:row>86</xdr:row>
      <xdr:rowOff>161925</xdr:rowOff>
    </xdr:from>
    <xdr:ext cx="3257550" cy="2619375"/>
    <xdr:pic>
      <xdr:nvPicPr>
        <xdr:cNvPr id="0" name="image1.png" title="Imagem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s://prefeitura.poa.br/dmlu/projetos/destino-certo-ecopontos" TargetMode="External"/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8.13"/>
    <col customWidth="1" min="2" max="2" width="24.88"/>
    <col customWidth="1" min="7" max="7" width="15.38"/>
    <col customWidth="1" min="8" max="8" width="17.25"/>
  </cols>
  <sheetData>
    <row r="1">
      <c r="A1" s="1" t="s">
        <v>0</v>
      </c>
    </row>
    <row r="2">
      <c r="A2" s="2">
        <v>1.0</v>
      </c>
      <c r="B2" s="3" t="s">
        <v>1</v>
      </c>
      <c r="C2" s="4"/>
      <c r="D2" s="5"/>
      <c r="E2" s="5"/>
      <c r="F2" s="5"/>
      <c r="G2" s="5"/>
    </row>
    <row r="3">
      <c r="A3" s="6"/>
      <c r="C3" s="7"/>
    </row>
    <row r="4">
      <c r="A4" s="6"/>
      <c r="B4" s="8"/>
      <c r="C4" s="6"/>
      <c r="D4" s="8"/>
      <c r="E4" s="8"/>
    </row>
    <row r="5">
      <c r="A5" s="6"/>
      <c r="B5" s="8"/>
      <c r="C5" s="6"/>
      <c r="D5" s="8"/>
      <c r="E5" s="8"/>
    </row>
    <row r="6">
      <c r="A6" s="6" t="s">
        <v>2</v>
      </c>
      <c r="B6" s="8" t="s">
        <v>3</v>
      </c>
      <c r="C6" s="6">
        <v>1.0</v>
      </c>
      <c r="D6" s="8" t="s">
        <v>4</v>
      </c>
      <c r="E6" s="8" t="s">
        <v>5</v>
      </c>
    </row>
    <row r="7">
      <c r="A7" s="6"/>
      <c r="B7" s="8"/>
      <c r="C7" s="6"/>
      <c r="D7" s="8"/>
      <c r="E7" s="8"/>
    </row>
    <row r="8">
      <c r="A8" s="8" t="s">
        <v>6</v>
      </c>
      <c r="B8" s="8" t="s">
        <v>7</v>
      </c>
      <c r="C8" s="8">
        <v>1.0</v>
      </c>
      <c r="D8" s="8" t="s">
        <v>4</v>
      </c>
      <c r="E8" s="8" t="s">
        <v>8</v>
      </c>
    </row>
    <row r="9">
      <c r="A9" s="6"/>
      <c r="C9" s="7"/>
    </row>
    <row r="10">
      <c r="A10" s="6" t="s">
        <v>9</v>
      </c>
      <c r="B10" s="8" t="s">
        <v>10</v>
      </c>
      <c r="C10" s="6">
        <v>30.0</v>
      </c>
      <c r="D10" s="8" t="s">
        <v>11</v>
      </c>
      <c r="E10" s="8" t="s">
        <v>12</v>
      </c>
    </row>
    <row r="11">
      <c r="A11" s="6"/>
      <c r="C11" s="7"/>
    </row>
    <row r="12">
      <c r="A12" s="6" t="s">
        <v>13</v>
      </c>
      <c r="B12" s="8" t="s">
        <v>14</v>
      </c>
      <c r="C12" s="6">
        <v>10.0</v>
      </c>
      <c r="D12" s="8" t="s">
        <v>11</v>
      </c>
      <c r="E12" s="8" t="s">
        <v>15</v>
      </c>
    </row>
    <row r="13">
      <c r="A13" s="6"/>
      <c r="C13" s="7"/>
    </row>
    <row r="14">
      <c r="A14" s="6" t="s">
        <v>16</v>
      </c>
      <c r="B14" s="8" t="s">
        <v>17</v>
      </c>
      <c r="C14" s="6">
        <v>9.0</v>
      </c>
      <c r="D14" s="8" t="s">
        <v>4</v>
      </c>
      <c r="E14" s="8" t="s">
        <v>18</v>
      </c>
    </row>
    <row r="15">
      <c r="A15" s="6"/>
      <c r="C15" s="7"/>
    </row>
    <row r="16">
      <c r="A16" s="6" t="s">
        <v>19</v>
      </c>
      <c r="B16" s="8" t="s">
        <v>20</v>
      </c>
      <c r="C16" s="6">
        <v>3.5</v>
      </c>
      <c r="D16" s="8" t="s">
        <v>11</v>
      </c>
      <c r="E16" s="8" t="s">
        <v>21</v>
      </c>
    </row>
    <row r="17">
      <c r="A17" s="6"/>
      <c r="C17" s="7"/>
    </row>
    <row r="18">
      <c r="A18" s="6"/>
      <c r="C18" s="7"/>
    </row>
    <row r="19">
      <c r="A19" s="2">
        <v>2.0</v>
      </c>
      <c r="B19" s="3" t="s">
        <v>22</v>
      </c>
      <c r="C19" s="4"/>
      <c r="D19" s="5"/>
      <c r="E19" s="5"/>
      <c r="F19" s="5"/>
      <c r="G19" s="5"/>
    </row>
    <row r="20">
      <c r="A20" s="7"/>
      <c r="C20" s="7"/>
    </row>
    <row r="21">
      <c r="A21" s="9">
        <v>45840.0</v>
      </c>
      <c r="B21" s="8" t="s">
        <v>23</v>
      </c>
      <c r="C21" s="7"/>
      <c r="D21" s="7"/>
    </row>
    <row r="22">
      <c r="A22" s="7"/>
      <c r="B22" s="8" t="s">
        <v>24</v>
      </c>
      <c r="C22" s="7"/>
      <c r="D22" s="7">
        <f>1.76*2.22</f>
        <v>3.9072</v>
      </c>
      <c r="E22" s="8" t="s">
        <v>25</v>
      </c>
    </row>
    <row r="23">
      <c r="A23" s="7"/>
      <c r="C23" s="7"/>
      <c r="D23" s="7"/>
    </row>
    <row r="24">
      <c r="A24" s="7"/>
      <c r="B24" s="8" t="s">
        <v>26</v>
      </c>
      <c r="C24" s="7"/>
      <c r="D24" s="7">
        <f>(1.92+2.05)*1.9</f>
        <v>7.543</v>
      </c>
      <c r="E24" s="8" t="s">
        <v>25</v>
      </c>
    </row>
    <row r="25">
      <c r="A25" s="7"/>
      <c r="C25" s="7"/>
      <c r="D25" s="7"/>
    </row>
    <row r="26">
      <c r="A26" s="7"/>
      <c r="B26" s="8" t="s">
        <v>27</v>
      </c>
      <c r="C26" s="7"/>
      <c r="D26" s="7">
        <f>D22+D24</f>
        <v>11.4502</v>
      </c>
      <c r="E26" s="8" t="s">
        <v>25</v>
      </c>
    </row>
    <row r="27">
      <c r="A27" s="7"/>
      <c r="C27" s="7"/>
      <c r="D27" s="7"/>
    </row>
    <row r="28">
      <c r="A28" s="7"/>
      <c r="B28" s="8"/>
      <c r="C28" s="7"/>
      <c r="D28" s="7"/>
    </row>
    <row r="29">
      <c r="A29" s="9">
        <v>45871.0</v>
      </c>
      <c r="B29" s="8" t="s">
        <v>28</v>
      </c>
      <c r="C29" s="7"/>
      <c r="D29" s="7"/>
    </row>
    <row r="30">
      <c r="A30" s="7"/>
      <c r="B30" s="8" t="s">
        <v>29</v>
      </c>
      <c r="C30" s="7"/>
      <c r="D30" s="7">
        <f>0.2*0.2*(1.92+2.08+0.6)*2</f>
        <v>0.368</v>
      </c>
      <c r="E30" s="8" t="s">
        <v>30</v>
      </c>
    </row>
    <row r="31">
      <c r="A31" s="7"/>
      <c r="C31" s="7"/>
      <c r="D31" s="7"/>
    </row>
    <row r="32">
      <c r="A32" s="7"/>
      <c r="C32" s="7"/>
      <c r="D32" s="7"/>
    </row>
    <row r="33">
      <c r="A33" s="9">
        <v>45932.0</v>
      </c>
      <c r="B33" s="8" t="s">
        <v>31</v>
      </c>
      <c r="C33" s="7"/>
      <c r="D33" s="7"/>
    </row>
    <row r="34">
      <c r="A34" s="7"/>
      <c r="B34" s="8" t="s">
        <v>32</v>
      </c>
      <c r="C34" s="7"/>
      <c r="D34" s="7">
        <f>0.8*(2.28+0.2+2.12+0.15+2.28+0.15+2.22+0.15+2.22+0.15+2.22+0.15+1.3)</f>
        <v>12.472</v>
      </c>
      <c r="E34" s="8" t="s">
        <v>25</v>
      </c>
    </row>
    <row r="35">
      <c r="A35" s="7"/>
      <c r="C35" s="7"/>
      <c r="D35" s="7"/>
    </row>
    <row r="36">
      <c r="A36" s="7"/>
      <c r="C36" s="7"/>
    </row>
    <row r="37">
      <c r="A37" s="9">
        <v>45963.0</v>
      </c>
      <c r="B37" s="8" t="s">
        <v>33</v>
      </c>
      <c r="C37" s="7"/>
    </row>
    <row r="38">
      <c r="A38" s="7"/>
      <c r="C38" s="7"/>
      <c r="D38" s="10">
        <f>2*0.4</f>
        <v>0.8</v>
      </c>
      <c r="E38" s="8" t="s">
        <v>25</v>
      </c>
    </row>
    <row r="39">
      <c r="A39" s="7"/>
      <c r="C39" s="7"/>
      <c r="D39" s="10">
        <f>D38*0.08</f>
        <v>0.064</v>
      </c>
      <c r="E39" s="8" t="s">
        <v>30</v>
      </c>
    </row>
    <row r="40">
      <c r="A40" s="7"/>
      <c r="C40" s="7"/>
    </row>
    <row r="41">
      <c r="A41" s="2">
        <v>3.0</v>
      </c>
      <c r="B41" s="3" t="s">
        <v>34</v>
      </c>
      <c r="C41" s="4"/>
      <c r="D41" s="5"/>
      <c r="E41" s="5"/>
      <c r="F41" s="5"/>
      <c r="G41" s="5"/>
    </row>
    <row r="42">
      <c r="A42" s="7"/>
      <c r="C42" s="7"/>
    </row>
    <row r="43">
      <c r="A43" s="7"/>
      <c r="C43" s="6" t="s">
        <v>35</v>
      </c>
    </row>
    <row r="44">
      <c r="A44" s="7"/>
      <c r="C44" s="11">
        <v>2.0</v>
      </c>
      <c r="D44" s="11">
        <v>4.5</v>
      </c>
      <c r="E44" s="12" t="s">
        <v>11</v>
      </c>
    </row>
    <row r="45">
      <c r="A45" s="7"/>
      <c r="C45" s="7"/>
    </row>
    <row r="46">
      <c r="B46" s="9"/>
      <c r="C46" s="6" t="s">
        <v>36</v>
      </c>
      <c r="E46" s="7"/>
    </row>
    <row r="47">
      <c r="B47" s="9"/>
      <c r="C47" s="6">
        <v>1.78</v>
      </c>
      <c r="D47" s="8" t="s">
        <v>11</v>
      </c>
      <c r="E47" s="7"/>
    </row>
    <row r="48">
      <c r="B48" s="9"/>
      <c r="C48" s="6"/>
      <c r="E48" s="7"/>
    </row>
    <row r="49">
      <c r="B49" s="9"/>
      <c r="C49" s="6"/>
      <c r="E49" s="7"/>
    </row>
    <row r="50">
      <c r="B50" s="9"/>
      <c r="C50" s="6" t="s">
        <v>37</v>
      </c>
      <c r="E50" s="7"/>
    </row>
    <row r="51">
      <c r="B51" s="9"/>
      <c r="C51" s="11">
        <v>0.2</v>
      </c>
      <c r="D51" s="6">
        <v>0.15</v>
      </c>
      <c r="E51" s="6" t="s">
        <v>11</v>
      </c>
      <c r="F51" s="7"/>
    </row>
    <row r="52">
      <c r="B52" s="9"/>
      <c r="C52" s="6" t="s">
        <v>38</v>
      </c>
      <c r="E52" s="6">
        <v>0.15</v>
      </c>
      <c r="F52" s="8" t="s">
        <v>11</v>
      </c>
    </row>
    <row r="53">
      <c r="B53" s="9"/>
      <c r="C53" s="7"/>
    </row>
    <row r="54">
      <c r="A54" s="7"/>
      <c r="C54" s="7"/>
    </row>
    <row r="55">
      <c r="A55" s="7"/>
      <c r="C55" s="7"/>
    </row>
    <row r="56">
      <c r="A56" s="9">
        <v>45660.0</v>
      </c>
      <c r="B56" s="8" t="s">
        <v>39</v>
      </c>
      <c r="C56" s="7"/>
    </row>
    <row r="57">
      <c r="A57" s="7"/>
      <c r="B57" s="13" t="s">
        <v>40</v>
      </c>
      <c r="C57" s="7"/>
      <c r="D57" s="14">
        <f>C44+C44+D44</f>
        <v>8.5</v>
      </c>
      <c r="E57" s="8" t="s">
        <v>11</v>
      </c>
    </row>
    <row r="58">
      <c r="A58" s="7"/>
      <c r="B58" s="13" t="s">
        <v>41</v>
      </c>
      <c r="C58" s="7"/>
      <c r="D58" s="7">
        <f>C51*D51</f>
        <v>0.03</v>
      </c>
      <c r="E58" s="8" t="s">
        <v>25</v>
      </c>
    </row>
    <row r="59">
      <c r="A59" s="7"/>
      <c r="B59" s="8" t="s">
        <v>42</v>
      </c>
      <c r="C59" s="7"/>
      <c r="D59" s="7">
        <f>(C51+0.15)*(D51+0.15)</f>
        <v>0.105</v>
      </c>
      <c r="E59" s="8" t="s">
        <v>25</v>
      </c>
    </row>
    <row r="60">
      <c r="A60" s="7"/>
      <c r="B60" s="13" t="s">
        <v>43</v>
      </c>
      <c r="C60" s="7"/>
      <c r="D60" s="7">
        <f>D59*D57</f>
        <v>0.8925</v>
      </c>
      <c r="E60" s="8" t="s">
        <v>30</v>
      </c>
    </row>
    <row r="61">
      <c r="A61" s="7"/>
      <c r="C61" s="7"/>
    </row>
    <row r="62">
      <c r="A62" s="9">
        <v>45691.0</v>
      </c>
      <c r="B62" s="8" t="s">
        <v>44</v>
      </c>
      <c r="C62" s="7"/>
    </row>
    <row r="63">
      <c r="A63" s="7"/>
      <c r="B63" s="13" t="s">
        <v>40</v>
      </c>
      <c r="C63" s="7"/>
      <c r="D63" s="14">
        <f>D57</f>
        <v>8.5</v>
      </c>
      <c r="E63" s="8" t="s">
        <v>11</v>
      </c>
    </row>
    <row r="64">
      <c r="A64" s="7"/>
      <c r="B64" s="8" t="s">
        <v>45</v>
      </c>
      <c r="C64" s="7"/>
      <c r="D64" s="14">
        <f>C51+C51+D51+0.1</f>
        <v>0.65</v>
      </c>
      <c r="E64" s="8" t="s">
        <v>11</v>
      </c>
    </row>
    <row r="65">
      <c r="A65" s="7"/>
      <c r="B65" s="8" t="s">
        <v>46</v>
      </c>
      <c r="C65" s="7"/>
      <c r="D65" s="7">
        <f>D64*D63</f>
        <v>5.525</v>
      </c>
      <c r="E65" s="8" t="s">
        <v>25</v>
      </c>
    </row>
    <row r="66">
      <c r="A66" s="7"/>
      <c r="C66" s="7"/>
    </row>
    <row r="67">
      <c r="A67" s="7"/>
      <c r="C67" s="7"/>
    </row>
    <row r="68">
      <c r="A68" s="9">
        <v>45719.0</v>
      </c>
      <c r="B68" s="8" t="s">
        <v>47</v>
      </c>
      <c r="C68" s="7"/>
    </row>
    <row r="69">
      <c r="A69" s="7"/>
      <c r="B69" s="13" t="s">
        <v>40</v>
      </c>
      <c r="C69" s="7"/>
      <c r="D69" s="14">
        <f>D63</f>
        <v>8.5</v>
      </c>
      <c r="E69" s="8" t="s">
        <v>11</v>
      </c>
    </row>
    <row r="70">
      <c r="A70" s="7"/>
      <c r="B70" s="13" t="s">
        <v>48</v>
      </c>
      <c r="C70" s="7"/>
      <c r="D70" s="7">
        <f>C51*D51</f>
        <v>0.03</v>
      </c>
      <c r="E70" s="8" t="s">
        <v>25</v>
      </c>
    </row>
    <row r="71">
      <c r="A71" s="7"/>
      <c r="B71" s="8" t="s">
        <v>49</v>
      </c>
      <c r="C71" s="7"/>
      <c r="D71" s="7">
        <f>D69*D70</f>
        <v>0.255</v>
      </c>
      <c r="E71" s="8" t="s">
        <v>30</v>
      </c>
    </row>
    <row r="72">
      <c r="A72" s="7"/>
      <c r="C72" s="7"/>
    </row>
    <row r="73">
      <c r="A73" s="7"/>
      <c r="C73" s="7"/>
    </row>
    <row r="74">
      <c r="B74" s="15" t="s">
        <v>50</v>
      </c>
      <c r="C74" s="16"/>
      <c r="H74" s="17"/>
      <c r="I74" s="17"/>
      <c r="J74" s="17"/>
      <c r="K74" s="17"/>
      <c r="L74" s="17"/>
    </row>
    <row r="75">
      <c r="A75" s="9">
        <v>45750.0</v>
      </c>
      <c r="B75" s="8" t="s">
        <v>51</v>
      </c>
      <c r="C75" s="7"/>
      <c r="D75" s="7"/>
      <c r="H75" s="17"/>
      <c r="I75" s="17"/>
      <c r="J75" s="17"/>
      <c r="K75" s="17"/>
      <c r="L75" s="17"/>
    </row>
    <row r="76">
      <c r="B76" s="8" t="s">
        <v>52</v>
      </c>
      <c r="C76" s="7"/>
      <c r="D76" s="7"/>
      <c r="F76" s="7"/>
      <c r="G76" s="7"/>
      <c r="H76" s="18"/>
      <c r="I76" s="18"/>
      <c r="J76" s="18"/>
      <c r="K76" s="18"/>
      <c r="L76" s="18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>
      <c r="A77" s="9"/>
      <c r="B77" s="8" t="s">
        <v>53</v>
      </c>
      <c r="C77" s="7"/>
      <c r="D77" s="14">
        <f>C44+C44+D44</f>
        <v>8.5</v>
      </c>
      <c r="E77" s="8" t="s">
        <v>11</v>
      </c>
      <c r="H77" s="17"/>
      <c r="I77" s="17"/>
      <c r="J77" s="17"/>
      <c r="K77" s="17"/>
      <c r="L77" s="17"/>
    </row>
    <row r="78">
      <c r="A78" s="7"/>
      <c r="B78" s="8" t="s">
        <v>54</v>
      </c>
      <c r="C78" s="7"/>
      <c r="D78" s="14">
        <f>D77*4</f>
        <v>34</v>
      </c>
      <c r="E78" s="8" t="s">
        <v>11</v>
      </c>
      <c r="H78" s="17"/>
      <c r="I78" s="17"/>
      <c r="J78" s="17"/>
      <c r="K78" s="17"/>
      <c r="L78" s="17"/>
    </row>
    <row r="79">
      <c r="A79" s="7"/>
      <c r="B79" s="8" t="s">
        <v>55</v>
      </c>
      <c r="C79" s="7"/>
      <c r="D79" s="6">
        <v>0.617</v>
      </c>
      <c r="E79" s="8" t="s">
        <v>56</v>
      </c>
      <c r="H79" s="17"/>
      <c r="I79" s="17"/>
      <c r="J79" s="17"/>
      <c r="K79" s="17"/>
      <c r="L79" s="17"/>
    </row>
    <row r="80">
      <c r="A80" s="7"/>
      <c r="B80" s="8" t="s">
        <v>57</v>
      </c>
      <c r="C80" s="7"/>
      <c r="D80" s="7">
        <f>D78*D79</f>
        <v>20.978</v>
      </c>
      <c r="E80" s="8" t="s">
        <v>56</v>
      </c>
      <c r="H80" s="17"/>
      <c r="I80" s="17"/>
      <c r="J80" s="17"/>
      <c r="K80" s="17"/>
      <c r="L80" s="17"/>
    </row>
    <row r="81">
      <c r="A81" s="7"/>
      <c r="C81" s="7"/>
      <c r="D81" s="7"/>
      <c r="H81" s="17"/>
      <c r="I81" s="17"/>
      <c r="J81" s="17"/>
      <c r="K81" s="17"/>
      <c r="L81" s="17"/>
    </row>
    <row r="82">
      <c r="A82" s="7"/>
      <c r="C82" s="7"/>
      <c r="D82" s="7"/>
      <c r="H82" s="17"/>
      <c r="I82" s="17"/>
      <c r="J82" s="17"/>
      <c r="K82" s="17"/>
      <c r="L82" s="17"/>
    </row>
    <row r="83">
      <c r="A83" s="7"/>
      <c r="C83" s="7"/>
      <c r="D83" s="7"/>
      <c r="H83" s="17"/>
      <c r="I83" s="17"/>
      <c r="J83" s="17"/>
      <c r="K83" s="17"/>
      <c r="L83" s="17"/>
    </row>
    <row r="84">
      <c r="A84" s="9">
        <v>45780.0</v>
      </c>
      <c r="B84" s="8" t="s">
        <v>58</v>
      </c>
      <c r="C84" s="7"/>
      <c r="D84" s="7"/>
      <c r="H84" s="17"/>
      <c r="I84" s="17"/>
      <c r="J84" s="17"/>
      <c r="K84" s="17"/>
      <c r="L84" s="17"/>
    </row>
    <row r="85">
      <c r="A85" s="7"/>
      <c r="B85" s="8" t="s">
        <v>59</v>
      </c>
      <c r="C85" s="7"/>
      <c r="D85" s="14">
        <f>D77</f>
        <v>8.5</v>
      </c>
      <c r="E85" s="8" t="s">
        <v>11</v>
      </c>
      <c r="H85" s="17"/>
      <c r="I85" s="17"/>
      <c r="J85" s="17"/>
      <c r="K85" s="17"/>
      <c r="L85" s="17"/>
    </row>
    <row r="86">
      <c r="A86" s="7"/>
      <c r="B86" s="8" t="s">
        <v>60</v>
      </c>
      <c r="C86" s="7"/>
      <c r="D86" s="7">
        <f>2*(C51-0.02)+2*(D51-0.02)+0.1</f>
        <v>0.72</v>
      </c>
      <c r="E86" s="8" t="s">
        <v>11</v>
      </c>
      <c r="H86" s="17"/>
      <c r="I86" s="17"/>
      <c r="J86" s="17"/>
      <c r="K86" s="17"/>
      <c r="L86" s="17"/>
    </row>
    <row r="87">
      <c r="A87" s="7"/>
      <c r="B87" s="8" t="s">
        <v>61</v>
      </c>
      <c r="C87" s="7"/>
      <c r="D87" s="19">
        <f>D77/E52</f>
        <v>56.66666667</v>
      </c>
      <c r="E87" s="8" t="s">
        <v>4</v>
      </c>
      <c r="H87" s="17"/>
      <c r="I87" s="17"/>
      <c r="J87" s="17"/>
      <c r="K87" s="17"/>
      <c r="L87" s="17"/>
    </row>
    <row r="88">
      <c r="C88" s="7"/>
      <c r="D88" s="20">
        <f>ROUND(D87,0)+1</f>
        <v>58</v>
      </c>
      <c r="E88" s="8" t="s">
        <v>4</v>
      </c>
      <c r="H88" s="17"/>
      <c r="I88" s="17"/>
      <c r="J88" s="17"/>
      <c r="K88" s="17"/>
      <c r="L88" s="17"/>
    </row>
    <row r="89">
      <c r="A89" s="7"/>
      <c r="B89" s="8" t="s">
        <v>62</v>
      </c>
      <c r="C89" s="7"/>
      <c r="D89" s="7">
        <f>D88*D86</f>
        <v>41.76</v>
      </c>
      <c r="E89" s="8" t="s">
        <v>11</v>
      </c>
      <c r="H89" s="17"/>
      <c r="I89" s="17"/>
      <c r="J89" s="17"/>
      <c r="K89" s="17"/>
      <c r="L89" s="17"/>
    </row>
    <row r="90">
      <c r="A90" s="7"/>
      <c r="B90" s="8" t="s">
        <v>55</v>
      </c>
      <c r="C90" s="7"/>
      <c r="D90" s="6">
        <v>0.196</v>
      </c>
      <c r="E90" s="8" t="s">
        <v>56</v>
      </c>
      <c r="H90" s="17"/>
      <c r="I90" s="17"/>
      <c r="J90" s="17"/>
      <c r="K90" s="17"/>
      <c r="L90" s="17"/>
    </row>
    <row r="91">
      <c r="A91" s="7"/>
      <c r="B91" s="8" t="s">
        <v>63</v>
      </c>
      <c r="C91" s="7"/>
      <c r="D91" s="7">
        <f>D89*D90</f>
        <v>8.18496</v>
      </c>
      <c r="E91" s="8" t="s">
        <v>64</v>
      </c>
      <c r="H91" s="17"/>
      <c r="I91" s="17"/>
      <c r="J91" s="17"/>
      <c r="K91" s="17"/>
      <c r="L91" s="17"/>
    </row>
    <row r="92">
      <c r="C92" s="7"/>
      <c r="D92" s="7"/>
      <c r="H92" s="17"/>
      <c r="I92" s="17"/>
      <c r="J92" s="17"/>
      <c r="K92" s="17"/>
      <c r="L92" s="17"/>
    </row>
    <row r="93">
      <c r="C93" s="7"/>
      <c r="D93" s="7"/>
      <c r="H93" s="17"/>
      <c r="I93" s="17"/>
      <c r="J93" s="17"/>
      <c r="K93" s="17"/>
      <c r="L93" s="17"/>
    </row>
    <row r="94">
      <c r="A94" s="9">
        <v>45811.0</v>
      </c>
      <c r="B94" s="8" t="s">
        <v>65</v>
      </c>
      <c r="C94" s="7"/>
      <c r="D94" s="7"/>
      <c r="H94" s="17"/>
      <c r="I94" s="17"/>
      <c r="J94" s="17"/>
      <c r="K94" s="17"/>
      <c r="L94" s="17"/>
    </row>
    <row r="95">
      <c r="B95" s="8" t="s">
        <v>66</v>
      </c>
      <c r="C95" s="7"/>
      <c r="D95" s="14">
        <f>C44+C44+D44</f>
        <v>8.5</v>
      </c>
      <c r="E95" s="8" t="s">
        <v>11</v>
      </c>
      <c r="H95" s="17"/>
      <c r="I95" s="17"/>
      <c r="J95" s="17"/>
      <c r="K95" s="17"/>
      <c r="L95" s="17"/>
    </row>
    <row r="96">
      <c r="B96" s="8" t="s">
        <v>67</v>
      </c>
      <c r="C96" s="7"/>
      <c r="D96" s="7">
        <f>C47</f>
        <v>1.78</v>
      </c>
      <c r="E96" s="8" t="s">
        <v>11</v>
      </c>
      <c r="H96" s="17"/>
      <c r="I96" s="17"/>
      <c r="J96" s="17"/>
      <c r="K96" s="17"/>
      <c r="L96" s="17"/>
    </row>
    <row r="97">
      <c r="A97" s="7"/>
      <c r="B97" s="8" t="s">
        <v>68</v>
      </c>
      <c r="C97" s="7"/>
      <c r="D97" s="7">
        <f>D95*D96</f>
        <v>15.13</v>
      </c>
      <c r="E97" s="8" t="s">
        <v>25</v>
      </c>
      <c r="H97" s="17"/>
      <c r="I97" s="17"/>
      <c r="J97" s="17"/>
      <c r="K97" s="17"/>
      <c r="L97" s="17"/>
    </row>
    <row r="98">
      <c r="A98" s="7"/>
      <c r="C98" s="7"/>
      <c r="D98" s="7"/>
      <c r="H98" s="17"/>
      <c r="I98" s="17"/>
      <c r="J98" s="17"/>
      <c r="K98" s="17"/>
      <c r="L98" s="17"/>
    </row>
    <row r="99">
      <c r="A99" s="9">
        <v>45841.0</v>
      </c>
      <c r="B99" s="8" t="s">
        <v>69</v>
      </c>
      <c r="C99" s="7"/>
      <c r="D99" s="14">
        <f>C44+C44+D44</f>
        <v>8.5</v>
      </c>
      <c r="H99" s="17"/>
      <c r="I99" s="17"/>
      <c r="J99" s="17"/>
      <c r="K99" s="17"/>
      <c r="L99" s="17"/>
    </row>
    <row r="100">
      <c r="A100" s="7"/>
      <c r="C100" s="7"/>
      <c r="D100" s="7"/>
      <c r="H100" s="17"/>
      <c r="I100" s="17"/>
      <c r="J100" s="17"/>
      <c r="K100" s="17"/>
      <c r="L100" s="17"/>
    </row>
    <row r="101">
      <c r="A101" s="9">
        <v>45872.0</v>
      </c>
      <c r="B101" s="8" t="s">
        <v>70</v>
      </c>
      <c r="C101" s="7"/>
      <c r="D101" s="7"/>
      <c r="H101" s="17"/>
      <c r="I101" s="17"/>
      <c r="J101" s="17"/>
      <c r="K101" s="17"/>
      <c r="L101" s="17"/>
    </row>
    <row r="102">
      <c r="A102" s="7"/>
      <c r="B102" s="8" t="s">
        <v>71</v>
      </c>
      <c r="C102" s="7"/>
      <c r="D102" s="14">
        <f>C44*D44</f>
        <v>9</v>
      </c>
      <c r="E102" s="8" t="s">
        <v>25</v>
      </c>
    </row>
    <row r="103">
      <c r="A103" s="7"/>
      <c r="C103" s="7"/>
      <c r="D103" s="7"/>
    </row>
    <row r="104">
      <c r="A104" s="7"/>
      <c r="C104" s="7"/>
      <c r="D104" s="7"/>
    </row>
    <row r="105">
      <c r="A105" s="9">
        <v>45903.0</v>
      </c>
      <c r="B105" s="8" t="s">
        <v>72</v>
      </c>
      <c r="C105" s="7"/>
      <c r="D105" s="7"/>
    </row>
    <row r="106">
      <c r="A106" s="7"/>
      <c r="B106" s="8" t="s">
        <v>73</v>
      </c>
      <c r="C106" s="7"/>
      <c r="D106" s="14">
        <f>D102</f>
        <v>9</v>
      </c>
      <c r="E106" s="8" t="s">
        <v>25</v>
      </c>
    </row>
    <row r="107">
      <c r="A107" s="7"/>
      <c r="B107" s="8" t="s">
        <v>74</v>
      </c>
      <c r="C107" s="7"/>
      <c r="D107" s="6">
        <v>0.9</v>
      </c>
      <c r="E107" s="8" t="s">
        <v>25</v>
      </c>
    </row>
    <row r="108">
      <c r="A108" s="7"/>
      <c r="B108" s="8" t="s">
        <v>75</v>
      </c>
      <c r="C108" s="7"/>
      <c r="D108" s="7">
        <f>D106*D107</f>
        <v>8.1</v>
      </c>
      <c r="E108" s="8" t="s">
        <v>30</v>
      </c>
    </row>
    <row r="109">
      <c r="A109" s="7"/>
      <c r="C109" s="7"/>
      <c r="D109" s="7"/>
    </row>
    <row r="110">
      <c r="A110" s="7"/>
      <c r="C110" s="7"/>
      <c r="D110" s="7"/>
      <c r="J110" s="7"/>
    </row>
    <row r="111">
      <c r="A111" s="7"/>
      <c r="C111" s="7"/>
      <c r="D111" s="7"/>
      <c r="J111" s="7"/>
    </row>
    <row r="112">
      <c r="A112" s="7"/>
      <c r="B112" s="3" t="s">
        <v>76</v>
      </c>
      <c r="C112" s="7"/>
      <c r="D112" s="7"/>
      <c r="H112" s="3" t="s">
        <v>77</v>
      </c>
      <c r="J112" s="7"/>
      <c r="M112" s="3" t="s">
        <v>78</v>
      </c>
      <c r="N112" s="5"/>
    </row>
    <row r="113">
      <c r="A113" s="9"/>
      <c r="B113" s="8" t="s">
        <v>79</v>
      </c>
      <c r="C113" s="7"/>
      <c r="D113" s="6">
        <v>6.0</v>
      </c>
      <c r="E113" s="8" t="s">
        <v>4</v>
      </c>
      <c r="H113" s="8" t="s">
        <v>80</v>
      </c>
      <c r="J113" s="6">
        <v>6.0</v>
      </c>
      <c r="K113" s="8" t="s">
        <v>4</v>
      </c>
    </row>
    <row r="114">
      <c r="A114" s="7"/>
      <c r="B114" s="8" t="s">
        <v>81</v>
      </c>
      <c r="C114" s="7"/>
      <c r="D114" s="7">
        <f>C47+0.5</f>
        <v>2.28</v>
      </c>
      <c r="E114" s="8" t="s">
        <v>11</v>
      </c>
      <c r="H114" s="8" t="s">
        <v>82</v>
      </c>
      <c r="J114" s="6">
        <v>0.3</v>
      </c>
      <c r="K114" s="8" t="s">
        <v>11</v>
      </c>
    </row>
    <row r="115">
      <c r="A115" s="7"/>
      <c r="B115" s="8" t="s">
        <v>83</v>
      </c>
      <c r="C115" s="7"/>
      <c r="D115" s="6">
        <v>0.2</v>
      </c>
      <c r="E115" s="6">
        <v>0.2</v>
      </c>
      <c r="F115" s="8" t="s">
        <v>11</v>
      </c>
      <c r="H115" s="8" t="s">
        <v>84</v>
      </c>
      <c r="I115" s="8" t="s">
        <v>85</v>
      </c>
      <c r="J115" s="7">
        <f>0.7*0.7</f>
        <v>0.49</v>
      </c>
      <c r="K115" s="8" t="s">
        <v>25</v>
      </c>
    </row>
    <row r="116">
      <c r="A116" s="7"/>
      <c r="B116" s="8" t="s">
        <v>86</v>
      </c>
      <c r="C116" s="7"/>
      <c r="D116" s="7">
        <f>D115*E115</f>
        <v>0.04</v>
      </c>
      <c r="E116" s="8" t="s">
        <v>25</v>
      </c>
      <c r="J116" s="7"/>
    </row>
    <row r="117">
      <c r="A117" s="7"/>
      <c r="B117" s="8" t="s">
        <v>87</v>
      </c>
      <c r="C117" s="7"/>
      <c r="D117" s="7">
        <f>D116*D114</f>
        <v>0.0912</v>
      </c>
      <c r="E117" s="8" t="s">
        <v>30</v>
      </c>
      <c r="H117" s="8" t="s">
        <v>88</v>
      </c>
      <c r="J117" s="7">
        <f>J115*J114</f>
        <v>0.147</v>
      </c>
      <c r="K117" s="8" t="s">
        <v>30</v>
      </c>
    </row>
    <row r="118">
      <c r="A118" s="7"/>
      <c r="C118" s="7"/>
      <c r="D118" s="7"/>
      <c r="J118" s="7"/>
    </row>
    <row r="119">
      <c r="A119" s="7"/>
      <c r="C119" s="7"/>
      <c r="D119" s="7"/>
      <c r="J119" s="7"/>
    </row>
    <row r="120">
      <c r="A120" s="9">
        <v>45933.0</v>
      </c>
      <c r="B120" s="8" t="s">
        <v>89</v>
      </c>
      <c r="C120" s="7"/>
      <c r="D120" s="7"/>
      <c r="H120" s="8" t="s">
        <v>90</v>
      </c>
      <c r="I120" s="7"/>
      <c r="J120" s="7"/>
    </row>
    <row r="121">
      <c r="A121" s="7"/>
      <c r="B121" s="8" t="s">
        <v>91</v>
      </c>
      <c r="C121" s="7"/>
      <c r="D121" s="6">
        <v>4.0</v>
      </c>
      <c r="E121" s="8" t="s">
        <v>4</v>
      </c>
      <c r="H121" s="8" t="s">
        <v>91</v>
      </c>
      <c r="I121" s="7"/>
      <c r="J121" s="6">
        <f>3*(0.7+0.7+0.3+0.3+0.1)*2+(0.7*4)</f>
        <v>15.4</v>
      </c>
      <c r="K121" s="8" t="s">
        <v>11</v>
      </c>
    </row>
    <row r="122">
      <c r="A122" s="7"/>
      <c r="B122" s="8" t="s">
        <v>92</v>
      </c>
      <c r="C122" s="7"/>
      <c r="D122" s="7">
        <f>D121*D114</f>
        <v>9.12</v>
      </c>
      <c r="E122" s="8" t="s">
        <v>11</v>
      </c>
      <c r="I122" s="7"/>
      <c r="J122" s="7"/>
      <c r="K122" s="8" t="s">
        <v>11</v>
      </c>
    </row>
    <row r="123">
      <c r="A123" s="7"/>
      <c r="B123" s="8" t="s">
        <v>93</v>
      </c>
      <c r="C123" s="7"/>
      <c r="D123" s="6">
        <v>0.785</v>
      </c>
      <c r="E123" s="8" t="s">
        <v>94</v>
      </c>
      <c r="H123" s="8" t="s">
        <v>93</v>
      </c>
      <c r="I123" s="7"/>
      <c r="J123" s="6">
        <v>0.785</v>
      </c>
      <c r="K123" s="8" t="s">
        <v>94</v>
      </c>
    </row>
    <row r="124">
      <c r="A124" s="7"/>
      <c r="B124" s="8" t="s">
        <v>95</v>
      </c>
      <c r="C124" s="7"/>
      <c r="D124" s="7">
        <f>D123*D122</f>
        <v>7.1592</v>
      </c>
      <c r="E124" s="8" t="s">
        <v>96</v>
      </c>
      <c r="H124" s="8" t="s">
        <v>97</v>
      </c>
      <c r="I124" s="7"/>
      <c r="J124" s="7">
        <f>J123*J121</f>
        <v>12.089</v>
      </c>
      <c r="K124" s="8" t="s">
        <v>96</v>
      </c>
      <c r="M124" s="8" t="s">
        <v>98</v>
      </c>
    </row>
    <row r="125">
      <c r="A125" s="7"/>
      <c r="B125" s="8" t="s">
        <v>99</v>
      </c>
      <c r="C125" s="7"/>
      <c r="D125" s="7">
        <f>D124*D113</f>
        <v>42.9552</v>
      </c>
      <c r="E125" s="8" t="s">
        <v>96</v>
      </c>
      <c r="H125" s="8" t="s">
        <v>100</v>
      </c>
      <c r="I125" s="7"/>
      <c r="J125" s="7">
        <f>J124*J113</f>
        <v>72.534</v>
      </c>
      <c r="K125" s="8" t="s">
        <v>96</v>
      </c>
      <c r="M125" s="10">
        <f>D125+J125</f>
        <v>115.4892</v>
      </c>
      <c r="N125" s="8" t="s">
        <v>96</v>
      </c>
    </row>
    <row r="126">
      <c r="A126" s="7"/>
      <c r="C126" s="7"/>
      <c r="D126" s="7"/>
      <c r="I126" s="7"/>
      <c r="J126" s="7"/>
    </row>
    <row r="127">
      <c r="A127" s="7"/>
      <c r="C127" s="7"/>
      <c r="D127" s="7"/>
      <c r="I127" s="7"/>
      <c r="J127" s="7"/>
    </row>
    <row r="128">
      <c r="A128" s="9">
        <v>45964.0</v>
      </c>
      <c r="B128" s="8" t="s">
        <v>101</v>
      </c>
      <c r="C128" s="7"/>
      <c r="D128" s="7"/>
      <c r="I128" s="7"/>
      <c r="J128" s="7"/>
    </row>
    <row r="129">
      <c r="A129" s="7"/>
      <c r="B129" s="8" t="s">
        <v>102</v>
      </c>
      <c r="C129" s="7"/>
      <c r="D129" s="7">
        <f>D113*D114</f>
        <v>13.68</v>
      </c>
      <c r="E129" s="8" t="s">
        <v>11</v>
      </c>
      <c r="I129" s="7"/>
      <c r="J129" s="7"/>
    </row>
    <row r="130">
      <c r="A130" s="7"/>
      <c r="B130" s="8" t="s">
        <v>103</v>
      </c>
      <c r="C130" s="7"/>
      <c r="D130" s="6">
        <v>0.15</v>
      </c>
      <c r="E130" s="8" t="s">
        <v>11</v>
      </c>
      <c r="I130" s="7"/>
      <c r="J130" s="6"/>
    </row>
    <row r="131">
      <c r="A131" s="7"/>
      <c r="B131" s="8" t="s">
        <v>61</v>
      </c>
      <c r="C131" s="7"/>
      <c r="D131" s="21">
        <f>D129/D130</f>
        <v>91.2</v>
      </c>
      <c r="E131" s="21">
        <f>ROUND(D131,0)+1</f>
        <v>92</v>
      </c>
      <c r="F131" s="8" t="s">
        <v>4</v>
      </c>
      <c r="I131" s="7"/>
      <c r="J131" s="21"/>
      <c r="K131" s="7"/>
    </row>
    <row r="132">
      <c r="A132" s="7"/>
      <c r="B132" s="8" t="s">
        <v>104</v>
      </c>
      <c r="C132" s="7"/>
      <c r="D132" s="7">
        <f>D115+D115+E115+E115</f>
        <v>0.8</v>
      </c>
      <c r="E132" s="8" t="s">
        <v>11</v>
      </c>
      <c r="I132" s="7"/>
      <c r="J132" s="7"/>
    </row>
    <row r="133">
      <c r="A133" s="7"/>
      <c r="B133" s="8" t="s">
        <v>105</v>
      </c>
      <c r="C133" s="7"/>
      <c r="D133" s="7">
        <f>D132*E131</f>
        <v>73.6</v>
      </c>
      <c r="E133" s="8" t="s">
        <v>11</v>
      </c>
      <c r="I133" s="7"/>
      <c r="J133" s="7"/>
    </row>
    <row r="134">
      <c r="A134" s="7"/>
      <c r="B134" s="8" t="s">
        <v>93</v>
      </c>
      <c r="C134" s="7"/>
      <c r="D134" s="6">
        <v>0.196</v>
      </c>
      <c r="E134" s="8" t="s">
        <v>94</v>
      </c>
      <c r="I134" s="7"/>
      <c r="J134" s="6"/>
      <c r="M134" s="8" t="s">
        <v>106</v>
      </c>
    </row>
    <row r="135">
      <c r="A135" s="7"/>
      <c r="B135" s="8" t="s">
        <v>107</v>
      </c>
      <c r="C135" s="7"/>
      <c r="D135" s="7">
        <f>D134*D133</f>
        <v>14.4256</v>
      </c>
      <c r="E135" s="8" t="s">
        <v>94</v>
      </c>
      <c r="I135" s="7"/>
      <c r="J135" s="7"/>
      <c r="M135" s="10">
        <f>D135</f>
        <v>14.4256</v>
      </c>
      <c r="N135" s="8" t="s">
        <v>96</v>
      </c>
    </row>
    <row r="136">
      <c r="A136" s="7"/>
      <c r="C136" s="7"/>
      <c r="D136" s="7"/>
      <c r="I136" s="7"/>
      <c r="J136" s="7"/>
    </row>
    <row r="137">
      <c r="A137" s="7"/>
      <c r="C137" s="7"/>
      <c r="D137" s="7"/>
      <c r="I137" s="7"/>
      <c r="J137" s="7"/>
    </row>
    <row r="138">
      <c r="A138" s="9">
        <v>45994.0</v>
      </c>
      <c r="B138" s="8" t="s">
        <v>108</v>
      </c>
      <c r="C138" s="7"/>
      <c r="D138" s="7"/>
      <c r="H138" s="8" t="s">
        <v>109</v>
      </c>
      <c r="I138" s="7"/>
      <c r="J138" s="7"/>
    </row>
    <row r="139">
      <c r="A139" s="7"/>
      <c r="B139" s="8" t="s">
        <v>110</v>
      </c>
      <c r="C139" s="7"/>
      <c r="D139" s="7">
        <f>D115+D115+E115+E115</f>
        <v>0.8</v>
      </c>
      <c r="E139" s="8" t="s">
        <v>11</v>
      </c>
      <c r="H139" s="8" t="s">
        <v>111</v>
      </c>
      <c r="I139" s="7"/>
      <c r="J139" s="7">
        <f>0.7*4</f>
        <v>2.8</v>
      </c>
      <c r="K139" s="8" t="s">
        <v>11</v>
      </c>
    </row>
    <row r="140">
      <c r="A140" s="7"/>
      <c r="B140" s="8" t="s">
        <v>112</v>
      </c>
      <c r="C140" s="7"/>
      <c r="D140" s="7">
        <f>D139*D114</f>
        <v>1.824</v>
      </c>
      <c r="E140" s="8" t="s">
        <v>25</v>
      </c>
      <c r="H140" s="8" t="s">
        <v>113</v>
      </c>
      <c r="I140" s="7"/>
      <c r="J140" s="7"/>
      <c r="M140" s="8" t="s">
        <v>114</v>
      </c>
    </row>
    <row r="141">
      <c r="A141" s="7"/>
      <c r="B141" s="8" t="s">
        <v>115</v>
      </c>
      <c r="C141" s="7"/>
      <c r="D141" s="7">
        <f>D140*D113</f>
        <v>10.944</v>
      </c>
      <c r="E141" s="8" t="s">
        <v>25</v>
      </c>
      <c r="H141" s="8" t="s">
        <v>116</v>
      </c>
      <c r="I141" s="7"/>
      <c r="J141" s="7">
        <f>J139*J113</f>
        <v>16.8</v>
      </c>
      <c r="K141" s="8" t="s">
        <v>25</v>
      </c>
      <c r="M141" s="10">
        <f>D141+J141</f>
        <v>27.744</v>
      </c>
      <c r="N141" s="8" t="s">
        <v>25</v>
      </c>
    </row>
    <row r="142">
      <c r="A142" s="7"/>
      <c r="C142" s="7"/>
      <c r="D142" s="7"/>
      <c r="I142" s="7"/>
      <c r="J142" s="7"/>
    </row>
    <row r="143">
      <c r="A143" s="7"/>
      <c r="C143" s="7"/>
      <c r="D143" s="7"/>
      <c r="I143" s="7"/>
      <c r="J143" s="7"/>
    </row>
    <row r="144">
      <c r="A144" s="6" t="s">
        <v>117</v>
      </c>
      <c r="B144" s="8" t="s">
        <v>118</v>
      </c>
      <c r="C144" s="7"/>
      <c r="D144" s="7"/>
      <c r="H144" s="8" t="s">
        <v>119</v>
      </c>
      <c r="I144" s="7"/>
      <c r="J144" s="7"/>
    </row>
    <row r="145">
      <c r="A145" s="7"/>
      <c r="B145" s="8" t="s">
        <v>120</v>
      </c>
      <c r="C145" s="7"/>
      <c r="D145" s="7">
        <f>D117</f>
        <v>0.0912</v>
      </c>
      <c r="E145" s="8" t="s">
        <v>30</v>
      </c>
      <c r="H145" s="8" t="s">
        <v>121</v>
      </c>
      <c r="I145" s="7"/>
      <c r="J145" s="7">
        <f>J117</f>
        <v>0.147</v>
      </c>
      <c r="K145" s="8" t="s">
        <v>30</v>
      </c>
      <c r="M145" s="8" t="s">
        <v>122</v>
      </c>
    </row>
    <row r="146">
      <c r="A146" s="7"/>
      <c r="B146" s="8" t="s">
        <v>123</v>
      </c>
      <c r="C146" s="7"/>
      <c r="D146" s="7">
        <f>D145*D113</f>
        <v>0.5472</v>
      </c>
      <c r="E146" s="8" t="s">
        <v>30</v>
      </c>
      <c r="H146" s="8" t="s">
        <v>124</v>
      </c>
      <c r="J146" s="7">
        <f>J145*J113</f>
        <v>0.882</v>
      </c>
      <c r="K146" s="8" t="s">
        <v>30</v>
      </c>
      <c r="M146" s="10">
        <f>J146+D146</f>
        <v>1.4292</v>
      </c>
      <c r="N146" s="8" t="s">
        <v>30</v>
      </c>
    </row>
    <row r="147">
      <c r="A147" s="7"/>
      <c r="C147" s="7"/>
      <c r="D147" s="7"/>
      <c r="J147" s="7"/>
    </row>
    <row r="148">
      <c r="A148" s="7"/>
      <c r="C148" s="7"/>
      <c r="D148" s="7"/>
      <c r="J148" s="7"/>
    </row>
    <row r="149">
      <c r="A149" s="7"/>
      <c r="C149" s="7"/>
      <c r="D149" s="7"/>
      <c r="J149" s="7"/>
    </row>
    <row r="150">
      <c r="A150" s="7"/>
      <c r="C150" s="7"/>
      <c r="D150" s="7"/>
      <c r="J150" s="7"/>
    </row>
    <row r="151">
      <c r="A151" s="6" t="s">
        <v>125</v>
      </c>
      <c r="B151" s="8" t="s">
        <v>126</v>
      </c>
      <c r="C151" s="7"/>
      <c r="D151" s="7"/>
      <c r="J151" s="7"/>
    </row>
    <row r="152">
      <c r="B152" s="8" t="s">
        <v>127</v>
      </c>
      <c r="C152" s="7"/>
      <c r="D152" s="7">
        <f>D34</f>
        <v>12.472</v>
      </c>
      <c r="E152" s="8" t="s">
        <v>25</v>
      </c>
      <c r="J152" s="7"/>
    </row>
    <row r="153">
      <c r="B153" s="8" t="s">
        <v>128</v>
      </c>
      <c r="C153" s="7"/>
      <c r="D153" s="7">
        <f>(C44+C44+D44)*0.8</f>
        <v>6.8</v>
      </c>
      <c r="E153" s="8" t="s">
        <v>25</v>
      </c>
      <c r="J153" s="7"/>
    </row>
    <row r="154">
      <c r="A154" s="7"/>
      <c r="B154" s="8" t="s">
        <v>129</v>
      </c>
      <c r="C154" s="7"/>
      <c r="D154" s="7">
        <f>D152+D153</f>
        <v>19.272</v>
      </c>
      <c r="E154" s="8" t="s">
        <v>25</v>
      </c>
      <c r="J154" s="7"/>
    </row>
    <row r="155">
      <c r="A155" s="7"/>
      <c r="C155" s="7"/>
      <c r="D155" s="7"/>
      <c r="J155" s="7"/>
    </row>
    <row r="156">
      <c r="A156" s="7"/>
      <c r="C156" s="7"/>
      <c r="D156" s="7"/>
      <c r="J156" s="7"/>
    </row>
    <row r="157">
      <c r="A157" s="6" t="s">
        <v>130</v>
      </c>
      <c r="B157" s="8" t="s">
        <v>131</v>
      </c>
      <c r="C157" s="7"/>
      <c r="D157" s="7"/>
      <c r="J157" s="7"/>
    </row>
    <row r="158">
      <c r="A158" s="7"/>
      <c r="B158" s="8" t="s">
        <v>132</v>
      </c>
      <c r="C158" s="7">
        <f>0.7*0.7*6</f>
        <v>2.94</v>
      </c>
      <c r="D158" s="6" t="s">
        <v>25</v>
      </c>
      <c r="J158" s="7"/>
    </row>
    <row r="159">
      <c r="A159" s="7"/>
      <c r="C159" s="7"/>
      <c r="D159" s="7"/>
      <c r="J159" s="7"/>
    </row>
    <row r="160">
      <c r="A160" s="7"/>
      <c r="C160" s="7"/>
      <c r="D160" s="7"/>
      <c r="J160" s="7"/>
    </row>
    <row r="161">
      <c r="A161" s="6" t="s">
        <v>133</v>
      </c>
      <c r="B161" s="8" t="s">
        <v>134</v>
      </c>
      <c r="C161" s="7"/>
      <c r="D161" s="7"/>
      <c r="J161" s="7"/>
    </row>
    <row r="162">
      <c r="A162" s="7"/>
      <c r="B162" s="8" t="s">
        <v>73</v>
      </c>
      <c r="C162" s="7">
        <f>C158</f>
        <v>2.94</v>
      </c>
      <c r="D162" s="6" t="s">
        <v>25</v>
      </c>
      <c r="J162" s="7"/>
    </row>
    <row r="163">
      <c r="A163" s="7"/>
      <c r="B163" s="8" t="s">
        <v>135</v>
      </c>
      <c r="C163" s="7">
        <f>C162*(0.8-0.3)</f>
        <v>1.47</v>
      </c>
      <c r="D163" s="6" t="s">
        <v>30</v>
      </c>
      <c r="J163" s="7"/>
    </row>
    <row r="164">
      <c r="A164" s="7"/>
      <c r="C164" s="7"/>
      <c r="D164" s="7"/>
      <c r="J164" s="7"/>
    </row>
    <row r="165">
      <c r="A165" s="2">
        <v>4.0</v>
      </c>
      <c r="B165" s="3" t="s">
        <v>136</v>
      </c>
      <c r="C165" s="4"/>
      <c r="D165" s="4"/>
      <c r="E165" s="5"/>
      <c r="F165" s="5"/>
      <c r="G165" s="5"/>
      <c r="J165" s="7"/>
    </row>
    <row r="166">
      <c r="A166" s="7"/>
      <c r="C166" s="7"/>
      <c r="D166" s="21"/>
      <c r="J166" s="7"/>
    </row>
    <row r="167">
      <c r="A167" s="9">
        <v>45661.0</v>
      </c>
      <c r="B167" s="8" t="s">
        <v>137</v>
      </c>
      <c r="C167" s="7"/>
      <c r="D167" s="21">
        <f>D22</f>
        <v>3.9072</v>
      </c>
      <c r="E167" s="8" t="s">
        <v>25</v>
      </c>
      <c r="J167" s="7"/>
    </row>
    <row r="168">
      <c r="A168" s="7"/>
      <c r="C168" s="7"/>
      <c r="D168" s="21"/>
      <c r="J168" s="7"/>
    </row>
    <row r="169">
      <c r="A169" s="9">
        <v>45692.0</v>
      </c>
      <c r="B169" s="8" t="s">
        <v>138</v>
      </c>
      <c r="C169" s="6" t="s">
        <v>139</v>
      </c>
      <c r="D169" s="21">
        <f>D167*3</f>
        <v>11.7216</v>
      </c>
      <c r="E169" s="8" t="s">
        <v>25</v>
      </c>
      <c r="J169" s="7"/>
    </row>
    <row r="170">
      <c r="A170" s="7"/>
      <c r="C170" s="6" t="s">
        <v>140</v>
      </c>
      <c r="D170" s="21">
        <f>D169*2</f>
        <v>23.4432</v>
      </c>
      <c r="E170" s="8" t="s">
        <v>25</v>
      </c>
      <c r="J170" s="7"/>
    </row>
    <row r="171">
      <c r="A171" s="7"/>
      <c r="C171" s="7"/>
      <c r="D171" s="21"/>
      <c r="J171" s="7"/>
    </row>
    <row r="172">
      <c r="A172" s="7"/>
      <c r="C172" s="7"/>
      <c r="J172" s="7"/>
    </row>
    <row r="173">
      <c r="A173" s="7"/>
      <c r="C173" s="7"/>
      <c r="J173" s="7"/>
    </row>
    <row r="174">
      <c r="A174" s="7"/>
      <c r="C174" s="7"/>
      <c r="J174" s="7"/>
    </row>
    <row r="175">
      <c r="A175" s="2">
        <v>5.0</v>
      </c>
      <c r="B175" s="3" t="s">
        <v>141</v>
      </c>
      <c r="C175" s="4"/>
      <c r="D175" s="5"/>
      <c r="E175" s="5"/>
      <c r="F175" s="5"/>
      <c r="G175" s="5"/>
      <c r="J175" s="7"/>
    </row>
    <row r="176">
      <c r="A176" s="7"/>
      <c r="C176" s="7"/>
      <c r="J176" s="7"/>
    </row>
    <row r="177">
      <c r="A177" s="7"/>
      <c r="B177" s="8" t="s">
        <v>142</v>
      </c>
      <c r="C177" s="6">
        <v>9.0</v>
      </c>
      <c r="D177" s="8" t="s">
        <v>11</v>
      </c>
      <c r="J177" s="7"/>
    </row>
    <row r="178">
      <c r="A178" s="7"/>
      <c r="B178" s="8" t="s">
        <v>143</v>
      </c>
      <c r="C178" s="6">
        <v>2.0</v>
      </c>
      <c r="D178" s="8" t="s">
        <v>4</v>
      </c>
      <c r="J178" s="7"/>
    </row>
    <row r="179">
      <c r="A179" s="7"/>
      <c r="C179" s="7"/>
      <c r="J179" s="7"/>
    </row>
    <row r="180">
      <c r="A180" s="7"/>
      <c r="C180" s="7"/>
      <c r="J180" s="7"/>
    </row>
    <row r="181">
      <c r="A181" s="9">
        <v>45662.0</v>
      </c>
      <c r="B181" s="8" t="s">
        <v>144</v>
      </c>
      <c r="C181" s="7">
        <f>C177*(0.5*0.25)</f>
        <v>1.125</v>
      </c>
      <c r="D181" s="8" t="s">
        <v>30</v>
      </c>
      <c r="J181" s="7"/>
    </row>
    <row r="182">
      <c r="A182" s="7"/>
      <c r="B182" s="8" t="s">
        <v>145</v>
      </c>
      <c r="C182" s="7">
        <f>2*(0.5*0.5*0.5)</f>
        <v>0.25</v>
      </c>
      <c r="D182" s="8" t="s">
        <v>30</v>
      </c>
      <c r="J182" s="7"/>
    </row>
    <row r="183">
      <c r="A183" s="9"/>
      <c r="B183" s="8" t="s">
        <v>146</v>
      </c>
      <c r="C183" s="6">
        <f>C181+C182</f>
        <v>1.375</v>
      </c>
      <c r="D183" s="8" t="s">
        <v>30</v>
      </c>
      <c r="J183" s="7"/>
    </row>
    <row r="184">
      <c r="A184" s="9"/>
      <c r="B184" s="8"/>
      <c r="C184" s="6"/>
      <c r="D184" s="8"/>
      <c r="J184" s="7"/>
    </row>
    <row r="185">
      <c r="A185" s="9"/>
      <c r="B185" s="8"/>
      <c r="C185" s="6"/>
      <c r="D185" s="8"/>
      <c r="J185" s="7"/>
    </row>
    <row r="186">
      <c r="A186" s="9">
        <v>45693.0</v>
      </c>
      <c r="B186" s="8" t="s">
        <v>147</v>
      </c>
      <c r="C186" s="6">
        <v>13.0</v>
      </c>
      <c r="D186" s="8" t="s">
        <v>11</v>
      </c>
      <c r="E186" s="8" t="s">
        <v>148</v>
      </c>
      <c r="J186" s="7"/>
    </row>
    <row r="187">
      <c r="A187" s="7"/>
      <c r="C187" s="7"/>
      <c r="J187" s="7"/>
    </row>
    <row r="188">
      <c r="A188" s="9">
        <v>45782.0</v>
      </c>
      <c r="B188" s="8" t="s">
        <v>149</v>
      </c>
      <c r="C188" s="7"/>
      <c r="J188" s="7"/>
    </row>
    <row r="189">
      <c r="A189" s="7"/>
      <c r="C189" s="7">
        <f>D38</f>
        <v>0.8</v>
      </c>
      <c r="D189" s="8" t="s">
        <v>25</v>
      </c>
      <c r="J189" s="7"/>
    </row>
    <row r="190">
      <c r="A190" s="7"/>
      <c r="C190" s="7"/>
      <c r="J190" s="7"/>
    </row>
    <row r="191">
      <c r="A191" s="9">
        <v>45813.0</v>
      </c>
      <c r="B191" s="8" t="s">
        <v>10</v>
      </c>
      <c r="C191" s="6">
        <v>39.0</v>
      </c>
      <c r="D191" s="8" t="s">
        <v>11</v>
      </c>
      <c r="E191" s="8" t="s">
        <v>150</v>
      </c>
      <c r="J191" s="7"/>
    </row>
    <row r="192">
      <c r="A192" s="7"/>
      <c r="C192" s="7"/>
      <c r="J192" s="7"/>
    </row>
    <row r="193">
      <c r="A193" s="9">
        <v>45843.0</v>
      </c>
      <c r="B193" s="8" t="s">
        <v>14</v>
      </c>
      <c r="C193" s="6">
        <v>26.0</v>
      </c>
      <c r="D193" s="8" t="s">
        <v>11</v>
      </c>
      <c r="E193" s="8" t="s">
        <v>151</v>
      </c>
      <c r="J193" s="7"/>
    </row>
    <row r="194">
      <c r="A194" s="7"/>
      <c r="C194" s="7"/>
      <c r="J194" s="7"/>
    </row>
    <row r="195">
      <c r="A195" s="7"/>
      <c r="C195" s="7"/>
      <c r="J195" s="7"/>
    </row>
    <row r="196">
      <c r="A196" s="7"/>
      <c r="C196" s="7"/>
      <c r="J196" s="7"/>
    </row>
    <row r="197">
      <c r="A197" s="7"/>
      <c r="C197" s="7"/>
      <c r="J197" s="7"/>
    </row>
    <row r="198">
      <c r="A198" s="9">
        <v>45874.0</v>
      </c>
      <c r="B198" s="8" t="s">
        <v>152</v>
      </c>
      <c r="C198" s="6">
        <v>3.0</v>
      </c>
      <c r="D198" s="8" t="s">
        <v>4</v>
      </c>
      <c r="E198" s="8" t="s">
        <v>153</v>
      </c>
      <c r="J198" s="7"/>
    </row>
    <row r="199">
      <c r="A199" s="9"/>
      <c r="B199" s="8"/>
      <c r="C199" s="6"/>
      <c r="D199" s="8"/>
      <c r="E199" s="8"/>
      <c r="J199" s="7"/>
    </row>
    <row r="200">
      <c r="A200" s="9">
        <v>45905.0</v>
      </c>
      <c r="B200" s="8" t="s">
        <v>154</v>
      </c>
      <c r="C200" s="6">
        <v>2.0</v>
      </c>
      <c r="D200" s="8" t="s">
        <v>4</v>
      </c>
      <c r="E200" s="8" t="s">
        <v>155</v>
      </c>
      <c r="J200" s="7"/>
    </row>
    <row r="201">
      <c r="A201" s="7"/>
      <c r="C201" s="7"/>
      <c r="J201" s="7"/>
    </row>
    <row r="202">
      <c r="A202" s="9">
        <v>45935.0</v>
      </c>
      <c r="B202" s="8" t="s">
        <v>156</v>
      </c>
      <c r="C202" s="7"/>
      <c r="J202" s="7"/>
    </row>
    <row r="203">
      <c r="A203" s="7"/>
      <c r="B203" s="8" t="s">
        <v>157</v>
      </c>
      <c r="C203" s="6">
        <v>0.05</v>
      </c>
      <c r="D203" s="8" t="s">
        <v>11</v>
      </c>
      <c r="J203" s="7"/>
    </row>
    <row r="204">
      <c r="A204" s="7"/>
      <c r="B204" s="8" t="s">
        <v>158</v>
      </c>
      <c r="C204" s="7">
        <f>C189</f>
        <v>0.8</v>
      </c>
      <c r="D204" s="8" t="s">
        <v>25</v>
      </c>
      <c r="J204" s="7"/>
    </row>
    <row r="205">
      <c r="A205" s="7"/>
      <c r="B205" s="8" t="s">
        <v>159</v>
      </c>
      <c r="C205" s="7">
        <f>C203*C204</f>
        <v>0.04</v>
      </c>
      <c r="D205" s="8" t="s">
        <v>30</v>
      </c>
      <c r="J205" s="7"/>
    </row>
    <row r="206">
      <c r="A206" s="7"/>
      <c r="C206" s="7"/>
      <c r="J206" s="7"/>
    </row>
    <row r="207">
      <c r="A207" s="2">
        <v>6.0</v>
      </c>
      <c r="B207" s="3" t="s">
        <v>160</v>
      </c>
      <c r="C207" s="4"/>
      <c r="D207" s="5"/>
      <c r="E207" s="5"/>
      <c r="F207" s="5"/>
      <c r="G207" s="5"/>
      <c r="J207" s="7"/>
    </row>
    <row r="208">
      <c r="A208" s="7"/>
      <c r="C208" s="21"/>
      <c r="J208" s="7"/>
    </row>
    <row r="209">
      <c r="A209" s="9">
        <v>45663.0</v>
      </c>
      <c r="B209" s="8" t="s">
        <v>161</v>
      </c>
      <c r="C209" s="21">
        <f>(D26*0.25+D30+D34*0.05+D39)*1.3</f>
        <v>5.093595</v>
      </c>
      <c r="D209" s="8" t="s">
        <v>30</v>
      </c>
      <c r="E209" s="8" t="s">
        <v>162</v>
      </c>
      <c r="J209" s="7"/>
    </row>
    <row r="210">
      <c r="A210" s="7"/>
      <c r="B210" s="8" t="s">
        <v>163</v>
      </c>
      <c r="C210" s="22">
        <v>4.0</v>
      </c>
      <c r="D210" s="8" t="s">
        <v>30</v>
      </c>
      <c r="J210" s="7"/>
    </row>
    <row r="211">
      <c r="A211" s="7"/>
      <c r="B211" s="8" t="s">
        <v>164</v>
      </c>
      <c r="C211" s="22">
        <f>1.6*0.5*1.5</f>
        <v>1.2</v>
      </c>
      <c r="D211" s="8" t="s">
        <v>30</v>
      </c>
      <c r="J211" s="7"/>
    </row>
    <row r="212">
      <c r="A212" s="7"/>
      <c r="B212" s="8" t="s">
        <v>165</v>
      </c>
      <c r="C212" s="6">
        <v>1.5</v>
      </c>
      <c r="D212" s="8" t="s">
        <v>30</v>
      </c>
      <c r="J212" s="7"/>
    </row>
    <row r="213">
      <c r="A213" s="7"/>
      <c r="B213" s="8" t="s">
        <v>166</v>
      </c>
      <c r="C213" s="7">
        <f>8*(3.14*0.15*0.15)*1.8</f>
        <v>1.01736</v>
      </c>
      <c r="D213" s="8" t="s">
        <v>30</v>
      </c>
      <c r="E213" s="8" t="s">
        <v>167</v>
      </c>
      <c r="J213" s="7"/>
    </row>
    <row r="214">
      <c r="A214" s="7"/>
      <c r="B214" s="8" t="s">
        <v>168</v>
      </c>
      <c r="C214" s="6">
        <v>1.2</v>
      </c>
      <c r="D214" s="8" t="s">
        <v>30</v>
      </c>
      <c r="J214" s="7"/>
    </row>
    <row r="215">
      <c r="A215" s="7"/>
      <c r="B215" s="8" t="s">
        <v>169</v>
      </c>
      <c r="C215" s="7">
        <f>0.4+(20*0.2)*1.3</f>
        <v>5.6</v>
      </c>
      <c r="D215" s="8" t="s">
        <v>30</v>
      </c>
      <c r="E215" s="8" t="s">
        <v>162</v>
      </c>
      <c r="J215" s="7"/>
    </row>
    <row r="216">
      <c r="A216" s="7"/>
      <c r="C216" s="7"/>
      <c r="J216" s="7"/>
    </row>
    <row r="217">
      <c r="A217" s="7"/>
      <c r="B217" s="8" t="s">
        <v>170</v>
      </c>
      <c r="C217" s="21">
        <f>C209+C210+C211+C212+C213+C214+C215</f>
        <v>19.610955</v>
      </c>
      <c r="D217" s="8" t="s">
        <v>30</v>
      </c>
      <c r="J217" s="7"/>
    </row>
    <row r="218">
      <c r="A218" s="7"/>
      <c r="C218" s="7"/>
      <c r="J218" s="7"/>
    </row>
    <row r="219">
      <c r="A219" s="9">
        <v>45694.0</v>
      </c>
      <c r="B219" s="8" t="s">
        <v>171</v>
      </c>
      <c r="C219" s="7"/>
      <c r="J219" s="7"/>
    </row>
    <row r="220">
      <c r="A220" s="7"/>
      <c r="B220" s="23" t="s">
        <v>172</v>
      </c>
      <c r="C220" s="7"/>
      <c r="J220" s="7"/>
    </row>
    <row r="221">
      <c r="A221" s="7"/>
      <c r="B221" s="8" t="s">
        <v>173</v>
      </c>
      <c r="C221" s="6">
        <v>8.2</v>
      </c>
      <c r="D221" s="8" t="s">
        <v>174</v>
      </c>
      <c r="J221" s="7"/>
    </row>
    <row r="222">
      <c r="A222" s="7"/>
      <c r="B222" s="8" t="s">
        <v>175</v>
      </c>
      <c r="C222" s="6">
        <v>8.0</v>
      </c>
      <c r="D222" s="8" t="s">
        <v>174</v>
      </c>
      <c r="J222" s="7"/>
    </row>
    <row r="223">
      <c r="A223" s="7"/>
      <c r="C223" s="7"/>
      <c r="J223" s="7"/>
    </row>
    <row r="224">
      <c r="A224" s="7"/>
      <c r="C224" s="7">
        <f>C221*C217</f>
        <v>160.809831</v>
      </c>
      <c r="D224" s="8" t="s">
        <v>176</v>
      </c>
      <c r="J224" s="7"/>
    </row>
    <row r="225">
      <c r="A225" s="7"/>
      <c r="C225" s="7"/>
      <c r="J225" s="7"/>
    </row>
    <row r="226">
      <c r="A226" s="7"/>
      <c r="C226" s="7"/>
      <c r="J226" s="7"/>
    </row>
    <row r="227">
      <c r="A227" s="2">
        <v>7.0</v>
      </c>
      <c r="B227" s="3" t="s">
        <v>177</v>
      </c>
      <c r="C227" s="4"/>
      <c r="D227" s="5"/>
      <c r="E227" s="5"/>
      <c r="F227" s="5"/>
      <c r="G227" s="5"/>
      <c r="J227" s="7"/>
    </row>
    <row r="228">
      <c r="A228" s="7"/>
      <c r="B228" s="8"/>
      <c r="C228" s="7"/>
    </row>
    <row r="229">
      <c r="A229" s="9">
        <v>45664.0</v>
      </c>
      <c r="B229" s="8" t="s">
        <v>178</v>
      </c>
      <c r="C229" s="7"/>
    </row>
    <row r="230">
      <c r="A230" s="9">
        <v>45695.0</v>
      </c>
      <c r="B230" s="8" t="s">
        <v>179</v>
      </c>
      <c r="C230" s="7"/>
    </row>
    <row r="231">
      <c r="A231" s="6"/>
      <c r="C231" s="7"/>
    </row>
    <row r="232">
      <c r="A232" s="7"/>
      <c r="C232" s="7"/>
    </row>
    <row r="233">
      <c r="A233" s="2">
        <v>8.0</v>
      </c>
      <c r="B233" s="3" t="s">
        <v>180</v>
      </c>
      <c r="C233" s="4"/>
      <c r="D233" s="5"/>
      <c r="E233" s="5"/>
      <c r="F233" s="5"/>
      <c r="G233" s="5"/>
    </row>
    <row r="234">
      <c r="A234" s="7"/>
      <c r="C234" s="7"/>
      <c r="D234" s="24"/>
    </row>
    <row r="235">
      <c r="A235" s="7"/>
      <c r="B235" s="8" t="s">
        <v>181</v>
      </c>
      <c r="C235" s="6" t="s">
        <v>182</v>
      </c>
      <c r="D235" s="25"/>
    </row>
    <row r="236">
      <c r="A236" s="7"/>
      <c r="C236" s="7"/>
      <c r="D236" s="25"/>
    </row>
    <row r="237">
      <c r="A237" s="9">
        <v>45665.0</v>
      </c>
      <c r="B237" s="8" t="s">
        <v>183</v>
      </c>
      <c r="C237" s="6" t="s">
        <v>184</v>
      </c>
      <c r="D237" s="26">
        <f>1.5*12</f>
        <v>18</v>
      </c>
      <c r="E237" s="8" t="s">
        <v>185</v>
      </c>
    </row>
    <row r="238">
      <c r="A238" s="7"/>
      <c r="C238" s="7"/>
      <c r="D238" s="25"/>
    </row>
    <row r="239">
      <c r="A239" s="9">
        <v>45696.0</v>
      </c>
      <c r="B239" s="8" t="s">
        <v>186</v>
      </c>
      <c r="C239" s="6" t="s">
        <v>184</v>
      </c>
      <c r="D239" s="25">
        <f>1.5*12</f>
        <v>18</v>
      </c>
      <c r="E239" s="8" t="s">
        <v>185</v>
      </c>
    </row>
    <row r="240">
      <c r="A240" s="7"/>
      <c r="C240" s="7"/>
    </row>
    <row r="241">
      <c r="A241" s="9">
        <v>45724.0</v>
      </c>
      <c r="B241" s="8" t="s">
        <v>187</v>
      </c>
      <c r="C241" s="6" t="s">
        <v>184</v>
      </c>
      <c r="D241" s="25">
        <f>12*1.5</f>
        <v>18</v>
      </c>
      <c r="E241" s="8" t="s">
        <v>185</v>
      </c>
    </row>
    <row r="242">
      <c r="A242" s="7"/>
      <c r="C242" s="7"/>
    </row>
    <row r="243">
      <c r="A243" s="7"/>
      <c r="C243" s="7"/>
    </row>
    <row r="244">
      <c r="A244" s="2">
        <v>9.0</v>
      </c>
      <c r="B244" s="3" t="s">
        <v>188</v>
      </c>
      <c r="C244" s="4"/>
      <c r="D244" s="5"/>
      <c r="E244" s="5"/>
      <c r="F244" s="5"/>
      <c r="G244" s="5"/>
    </row>
    <row r="245">
      <c r="A245" s="7"/>
      <c r="C245" s="7"/>
    </row>
    <row r="246">
      <c r="A246" s="6">
        <v>9.1</v>
      </c>
      <c r="B246" s="8" t="s">
        <v>189</v>
      </c>
      <c r="C246" s="14">
        <f>15*2.2</f>
        <v>33</v>
      </c>
      <c r="D246" s="8" t="s">
        <v>25</v>
      </c>
    </row>
    <row r="247">
      <c r="A247" s="7"/>
      <c r="C247" s="7"/>
    </row>
    <row r="248">
      <c r="A248" s="9">
        <v>45697.0</v>
      </c>
      <c r="B248" s="8" t="s">
        <v>190</v>
      </c>
      <c r="C248" s="6">
        <v>6.0</v>
      </c>
      <c r="D248" s="8" t="s">
        <v>25</v>
      </c>
    </row>
    <row r="249">
      <c r="A249" s="7"/>
      <c r="C249" s="7"/>
    </row>
    <row r="250">
      <c r="A250" s="7"/>
      <c r="C250" s="7"/>
    </row>
    <row r="251">
      <c r="A251" s="7"/>
      <c r="C251" s="7"/>
    </row>
    <row r="252">
      <c r="A252" s="2">
        <v>10.0</v>
      </c>
      <c r="B252" s="3" t="s">
        <v>191</v>
      </c>
      <c r="C252" s="4"/>
      <c r="D252" s="5"/>
      <c r="E252" s="5"/>
      <c r="F252" s="5"/>
      <c r="G252" s="5"/>
    </row>
    <row r="253">
      <c r="A253" s="7"/>
      <c r="C253" s="7"/>
    </row>
    <row r="254">
      <c r="A254" s="9">
        <v>45667.0</v>
      </c>
      <c r="B254" s="8" t="s">
        <v>192</v>
      </c>
      <c r="C254" s="7"/>
    </row>
    <row r="255">
      <c r="A255" s="7"/>
      <c r="B255" s="8" t="s">
        <v>193</v>
      </c>
      <c r="C255" s="27">
        <v>95.0</v>
      </c>
      <c r="D255" s="8" t="s">
        <v>11</v>
      </c>
    </row>
    <row r="256">
      <c r="A256" s="7"/>
      <c r="B256" s="8" t="s">
        <v>194</v>
      </c>
      <c r="C256" s="27">
        <v>0.45</v>
      </c>
      <c r="D256" s="27">
        <v>0.3</v>
      </c>
      <c r="E256" s="10">
        <f>D256*C256</f>
        <v>0.135</v>
      </c>
      <c r="F256" s="8" t="s">
        <v>25</v>
      </c>
    </row>
    <row r="257">
      <c r="A257" s="7"/>
      <c r="B257" s="8" t="s">
        <v>195</v>
      </c>
      <c r="C257" s="7">
        <f>E256*C255</f>
        <v>12.825</v>
      </c>
    </row>
    <row r="258">
      <c r="A258" s="7"/>
      <c r="C258" s="7"/>
    </row>
    <row r="259">
      <c r="A259" s="9">
        <v>45698.0</v>
      </c>
      <c r="B259" s="8" t="s">
        <v>196</v>
      </c>
      <c r="C259" s="7">
        <f>C255</f>
        <v>95</v>
      </c>
      <c r="D259" s="8" t="s">
        <v>11</v>
      </c>
    </row>
    <row r="260">
      <c r="A260" s="7"/>
      <c r="C260" s="7"/>
    </row>
    <row r="261">
      <c r="A261" s="7"/>
      <c r="C261" s="7"/>
    </row>
    <row r="262">
      <c r="A262" s="9">
        <v>45726.0</v>
      </c>
      <c r="B262" s="8" t="s">
        <v>145</v>
      </c>
      <c r="C262" s="6">
        <v>7.0</v>
      </c>
      <c r="D262" s="6" t="s">
        <v>4</v>
      </c>
      <c r="E262" s="8" t="s">
        <v>197</v>
      </c>
    </row>
    <row r="263">
      <c r="A263" s="7"/>
      <c r="C263" s="7"/>
    </row>
    <row r="264">
      <c r="A264" s="7"/>
      <c r="C264" s="7"/>
    </row>
    <row r="265">
      <c r="A265" s="9">
        <v>45757.0</v>
      </c>
      <c r="B265" s="8" t="s">
        <v>198</v>
      </c>
      <c r="C265" s="7">
        <f>C257</f>
        <v>12.825</v>
      </c>
      <c r="D265" s="8" t="s">
        <v>30</v>
      </c>
    </row>
    <row r="266">
      <c r="A266" s="7"/>
      <c r="C266" s="7"/>
    </row>
    <row r="267">
      <c r="A267" s="7"/>
      <c r="C267" s="7"/>
    </row>
    <row r="268">
      <c r="A268" s="9">
        <v>45787.0</v>
      </c>
      <c r="B268" s="8" t="s">
        <v>199</v>
      </c>
      <c r="C268" s="7"/>
    </row>
    <row r="269">
      <c r="A269" s="7"/>
      <c r="B269" s="8" t="s">
        <v>200</v>
      </c>
      <c r="C269" s="7"/>
      <c r="D269" s="27">
        <v>5.0</v>
      </c>
      <c r="E269" s="8" t="s">
        <v>11</v>
      </c>
    </row>
    <row r="270">
      <c r="A270" s="7"/>
      <c r="B270" s="8" t="s">
        <v>201</v>
      </c>
      <c r="C270" s="7"/>
      <c r="D270" s="27">
        <v>0.4</v>
      </c>
      <c r="E270" s="8" t="s">
        <v>11</v>
      </c>
    </row>
    <row r="271">
      <c r="A271" s="7"/>
      <c r="B271" s="8" t="s">
        <v>202</v>
      </c>
      <c r="C271" s="7"/>
      <c r="D271" s="7">
        <f>D269*D270</f>
        <v>2</v>
      </c>
      <c r="E271" s="8" t="s">
        <v>25</v>
      </c>
    </row>
    <row r="272">
      <c r="A272" s="7"/>
      <c r="C272" s="7"/>
    </row>
    <row r="273">
      <c r="A273" s="7"/>
      <c r="C273" s="7"/>
    </row>
    <row r="274">
      <c r="A274" s="7"/>
      <c r="C274" s="7"/>
    </row>
    <row r="275">
      <c r="A275" s="9">
        <v>45818.0</v>
      </c>
      <c r="B275" s="8" t="s">
        <v>203</v>
      </c>
      <c r="C275" s="7"/>
    </row>
    <row r="276">
      <c r="A276" s="7"/>
      <c r="B276" s="8" t="s">
        <v>204</v>
      </c>
      <c r="C276" s="7">
        <f>ROUND((C255+C286)/5,0)</f>
        <v>22</v>
      </c>
      <c r="D276" s="8" t="s">
        <v>4</v>
      </c>
    </row>
    <row r="277">
      <c r="A277" s="7"/>
      <c r="C277" s="7"/>
    </row>
    <row r="278">
      <c r="A278" s="7"/>
      <c r="C278" s="7"/>
    </row>
    <row r="279">
      <c r="A279" s="9">
        <v>45848.0</v>
      </c>
      <c r="B279" s="8" t="s">
        <v>205</v>
      </c>
      <c r="C279" s="7"/>
    </row>
    <row r="280">
      <c r="A280" s="7"/>
      <c r="B280" s="8" t="s">
        <v>206</v>
      </c>
      <c r="C280" s="7">
        <f>ROUND((C286+C255)/5,0)</f>
        <v>22</v>
      </c>
      <c r="D280" s="8" t="s">
        <v>4</v>
      </c>
    </row>
    <row r="281">
      <c r="A281" s="7"/>
      <c r="C281" s="7"/>
    </row>
    <row r="282">
      <c r="A282" s="7"/>
      <c r="C282" s="7"/>
    </row>
    <row r="283">
      <c r="A283" s="7"/>
      <c r="C283" s="7"/>
    </row>
    <row r="284">
      <c r="A284" s="7"/>
      <c r="C284" s="7"/>
    </row>
    <row r="285">
      <c r="A285" s="9">
        <v>45879.0</v>
      </c>
      <c r="B285" s="8" t="s">
        <v>207</v>
      </c>
      <c r="C285" s="7"/>
    </row>
    <row r="286">
      <c r="A286" s="7"/>
      <c r="B286" s="8" t="s">
        <v>208</v>
      </c>
      <c r="C286" s="6">
        <v>15.0</v>
      </c>
      <c r="D286" s="8" t="s">
        <v>11</v>
      </c>
      <c r="E286" s="8" t="s">
        <v>197</v>
      </c>
    </row>
    <row r="287">
      <c r="A287" s="7"/>
      <c r="C287" s="7"/>
    </row>
    <row r="288">
      <c r="A288" s="7"/>
      <c r="C288" s="7"/>
    </row>
    <row r="289">
      <c r="A289" s="9">
        <v>46001.0</v>
      </c>
      <c r="B289" s="8" t="s">
        <v>209</v>
      </c>
      <c r="C289" s="7"/>
    </row>
    <row r="290">
      <c r="A290" s="7"/>
      <c r="B290" s="8" t="s">
        <v>157</v>
      </c>
      <c r="C290" s="6">
        <v>0.05</v>
      </c>
      <c r="D290" s="8" t="s">
        <v>11</v>
      </c>
    </row>
    <row r="291">
      <c r="A291" s="7"/>
      <c r="B291" s="8" t="s">
        <v>210</v>
      </c>
      <c r="C291" s="7">
        <f>D271</f>
        <v>2</v>
      </c>
      <c r="D291" s="8" t="s">
        <v>25</v>
      </c>
    </row>
    <row r="292">
      <c r="A292" s="7"/>
      <c r="B292" s="8" t="s">
        <v>211</v>
      </c>
      <c r="C292" s="7">
        <f>C290*C291</f>
        <v>0.1</v>
      </c>
      <c r="D292" s="8" t="s">
        <v>30</v>
      </c>
    </row>
    <row r="293">
      <c r="A293" s="7"/>
      <c r="C293" s="7"/>
    </row>
    <row r="294">
      <c r="A294" s="7"/>
      <c r="C294" s="7"/>
    </row>
    <row r="295">
      <c r="A295" s="7"/>
      <c r="C295" s="7"/>
    </row>
    <row r="296">
      <c r="A296" s="2">
        <v>11.0</v>
      </c>
      <c r="B296" s="3" t="s">
        <v>212</v>
      </c>
      <c r="C296" s="4"/>
      <c r="D296" s="5"/>
      <c r="E296" s="5"/>
      <c r="F296" s="5"/>
      <c r="G296" s="5"/>
    </row>
    <row r="297">
      <c r="A297" s="7"/>
      <c r="C297" s="7"/>
    </row>
    <row r="298">
      <c r="A298" s="9">
        <v>45819.0</v>
      </c>
      <c r="B298" s="8" t="s">
        <v>213</v>
      </c>
      <c r="C298" s="6">
        <v>612.0</v>
      </c>
      <c r="D298" s="8" t="s">
        <v>11</v>
      </c>
      <c r="E298" s="8" t="s">
        <v>214</v>
      </c>
    </row>
    <row r="299">
      <c r="A299" s="7"/>
      <c r="C299" s="7"/>
      <c r="E299" s="8" t="s">
        <v>215</v>
      </c>
    </row>
    <row r="300">
      <c r="A300" s="9"/>
      <c r="B300" s="8" t="s">
        <v>216</v>
      </c>
      <c r="C300" s="6"/>
    </row>
    <row r="301">
      <c r="A301" s="7"/>
      <c r="B301" s="8" t="s">
        <v>217</v>
      </c>
      <c r="C301" s="7"/>
    </row>
    <row r="302">
      <c r="A302" s="9"/>
      <c r="C302" s="7"/>
    </row>
    <row r="303">
      <c r="A303" s="9">
        <v>45849.0</v>
      </c>
      <c r="B303" s="8" t="s">
        <v>218</v>
      </c>
      <c r="C303" s="6">
        <v>58.0</v>
      </c>
      <c r="D303" s="8" t="s">
        <v>11</v>
      </c>
      <c r="E303" s="8" t="s">
        <v>219</v>
      </c>
    </row>
    <row r="304">
      <c r="A304" s="7"/>
      <c r="C304" s="7"/>
      <c r="E304" s="8" t="s">
        <v>220</v>
      </c>
    </row>
    <row r="305">
      <c r="A305" s="9">
        <v>45880.0</v>
      </c>
      <c r="B305" s="8" t="s">
        <v>221</v>
      </c>
      <c r="C305" s="6">
        <v>12.0</v>
      </c>
      <c r="D305" s="8" t="s">
        <v>4</v>
      </c>
      <c r="E305" s="8" t="s">
        <v>222</v>
      </c>
    </row>
    <row r="306">
      <c r="A306" s="7"/>
      <c r="C306" s="7"/>
    </row>
    <row r="307">
      <c r="A307" s="9">
        <v>45911.0</v>
      </c>
      <c r="B307" s="8" t="s">
        <v>223</v>
      </c>
      <c r="C307" s="6">
        <v>12.0</v>
      </c>
      <c r="D307" s="8" t="s">
        <v>4</v>
      </c>
      <c r="E307" s="8" t="s">
        <v>224</v>
      </c>
    </row>
    <row r="308">
      <c r="A308" s="7"/>
      <c r="C308" s="7"/>
    </row>
    <row r="309">
      <c r="A309" s="9">
        <v>45941.0</v>
      </c>
      <c r="B309" s="8" t="s">
        <v>225</v>
      </c>
      <c r="C309" s="6">
        <v>63.0</v>
      </c>
      <c r="D309" s="8" t="s">
        <v>11</v>
      </c>
      <c r="E309" s="8" t="s">
        <v>197</v>
      </c>
    </row>
    <row r="310">
      <c r="A310" s="7"/>
      <c r="C310" s="7"/>
    </row>
    <row r="311">
      <c r="A311" s="9">
        <v>45972.0</v>
      </c>
      <c r="B311" s="8" t="s">
        <v>226</v>
      </c>
      <c r="C311" s="6">
        <v>30.0</v>
      </c>
      <c r="D311" s="8" t="s">
        <v>11</v>
      </c>
      <c r="E311" s="8" t="s">
        <v>227</v>
      </c>
    </row>
    <row r="312">
      <c r="A312" s="7"/>
      <c r="C312" s="7"/>
    </row>
    <row r="313">
      <c r="A313" s="9">
        <v>46002.0</v>
      </c>
      <c r="B313" s="8" t="s">
        <v>228</v>
      </c>
      <c r="C313" s="6">
        <v>30.0</v>
      </c>
      <c r="D313" s="8" t="s">
        <v>11</v>
      </c>
      <c r="E313" s="8" t="s">
        <v>229</v>
      </c>
    </row>
    <row r="314">
      <c r="A314" s="7"/>
      <c r="C314" s="7"/>
    </row>
    <row r="315">
      <c r="A315" s="6" t="s">
        <v>230</v>
      </c>
      <c r="B315" s="8" t="s">
        <v>231</v>
      </c>
      <c r="C315" s="6">
        <v>15.0</v>
      </c>
      <c r="D315" s="8" t="s">
        <v>4</v>
      </c>
      <c r="E315" s="8" t="s">
        <v>232</v>
      </c>
    </row>
    <row r="316">
      <c r="A316" s="7"/>
      <c r="C316" s="7"/>
      <c r="E316" s="8" t="s">
        <v>233</v>
      </c>
    </row>
    <row r="317">
      <c r="A317" s="7"/>
      <c r="C317" s="7"/>
    </row>
    <row r="318">
      <c r="A318" s="2">
        <v>12.0</v>
      </c>
      <c r="B318" s="3" t="s">
        <v>234</v>
      </c>
      <c r="C318" s="4"/>
      <c r="D318" s="5"/>
      <c r="E318" s="5"/>
      <c r="F318" s="5"/>
      <c r="G318" s="5"/>
    </row>
    <row r="319">
      <c r="A319" s="7"/>
      <c r="C319" s="7"/>
    </row>
    <row r="320">
      <c r="A320" s="9">
        <v>45669.0</v>
      </c>
      <c r="B320" s="8" t="s">
        <v>235</v>
      </c>
      <c r="C320" s="7"/>
    </row>
    <row r="321">
      <c r="A321" s="7"/>
      <c r="C321" s="7"/>
    </row>
    <row r="322">
      <c r="A322" s="9">
        <v>45700.0</v>
      </c>
      <c r="B322" s="8" t="s">
        <v>236</v>
      </c>
      <c r="C322" s="7"/>
    </row>
    <row r="323">
      <c r="A323" s="7"/>
      <c r="B323" s="28" t="s">
        <v>237</v>
      </c>
      <c r="C323" s="7">
        <f>4*5</f>
        <v>20</v>
      </c>
      <c r="D323" s="8" t="s">
        <v>25</v>
      </c>
    </row>
    <row r="324">
      <c r="A324" s="7"/>
      <c r="C324" s="7"/>
    </row>
    <row r="325">
      <c r="A325" s="9">
        <v>45728.0</v>
      </c>
      <c r="B325" s="8" t="s">
        <v>238</v>
      </c>
      <c r="C325" s="7"/>
    </row>
    <row r="326">
      <c r="A326" s="7"/>
      <c r="C326" s="7">
        <f>C323*0.11</f>
        <v>2.2</v>
      </c>
      <c r="D326" s="8" t="s">
        <v>30</v>
      </c>
    </row>
    <row r="327">
      <c r="A327" s="7"/>
      <c r="C327" s="7"/>
    </row>
    <row r="328">
      <c r="A328" s="9">
        <v>45759.0</v>
      </c>
      <c r="B328" s="8" t="s">
        <v>239</v>
      </c>
      <c r="C328" s="7"/>
    </row>
    <row r="329">
      <c r="A329" s="7"/>
      <c r="C329" s="7">
        <f>C323*0.05</f>
        <v>1</v>
      </c>
      <c r="D329" s="8" t="s">
        <v>30</v>
      </c>
    </row>
    <row r="330">
      <c r="A330" s="7"/>
      <c r="C330" s="7"/>
    </row>
    <row r="331">
      <c r="A331" s="9">
        <v>45789.0</v>
      </c>
      <c r="B331" s="8" t="s">
        <v>240</v>
      </c>
      <c r="C331" s="7">
        <f>C323</f>
        <v>20</v>
      </c>
      <c r="D331" s="8" t="s">
        <v>25</v>
      </c>
    </row>
    <row r="332">
      <c r="A332" s="7"/>
      <c r="C332" s="7"/>
    </row>
    <row r="333">
      <c r="A333" s="7"/>
      <c r="C333" s="7"/>
    </row>
    <row r="334">
      <c r="A334" s="9">
        <v>45820.0</v>
      </c>
      <c r="B334" s="8" t="s">
        <v>241</v>
      </c>
      <c r="C334" s="7">
        <f>C331</f>
        <v>20</v>
      </c>
      <c r="D334" s="8" t="s">
        <v>25</v>
      </c>
    </row>
    <row r="335">
      <c r="A335" s="7"/>
      <c r="C335" s="7"/>
    </row>
    <row r="336">
      <c r="A336" s="7"/>
      <c r="C336" s="7"/>
    </row>
    <row r="337">
      <c r="A337" s="7"/>
      <c r="C337" s="7"/>
    </row>
    <row r="338">
      <c r="A338" s="7"/>
      <c r="C338" s="7"/>
    </row>
    <row r="339">
      <c r="A339" s="7"/>
      <c r="C339" s="7"/>
    </row>
    <row r="340">
      <c r="A340" s="7"/>
      <c r="C340" s="7"/>
    </row>
    <row r="341">
      <c r="A341" s="7"/>
      <c r="C341" s="7"/>
    </row>
    <row r="342">
      <c r="A342" s="7"/>
      <c r="C342" s="7"/>
    </row>
    <row r="343">
      <c r="A343" s="7"/>
      <c r="C343" s="7"/>
    </row>
    <row r="344">
      <c r="A344" s="7"/>
      <c r="C344" s="7"/>
    </row>
    <row r="345">
      <c r="A345" s="7"/>
      <c r="C345" s="7"/>
    </row>
    <row r="346">
      <c r="A346" s="7"/>
      <c r="C346" s="7"/>
    </row>
    <row r="347">
      <c r="A347" s="7"/>
      <c r="C347" s="7"/>
    </row>
    <row r="348">
      <c r="A348" s="7"/>
      <c r="C348" s="7"/>
    </row>
    <row r="349">
      <c r="A349" s="7"/>
      <c r="C349" s="7"/>
    </row>
    <row r="350">
      <c r="A350" s="7"/>
      <c r="C350" s="7"/>
    </row>
    <row r="351">
      <c r="A351" s="7"/>
      <c r="C351" s="7"/>
    </row>
    <row r="352">
      <c r="A352" s="7"/>
      <c r="C352" s="7"/>
    </row>
    <row r="353">
      <c r="A353" s="7"/>
      <c r="C353" s="7"/>
    </row>
    <row r="354">
      <c r="A354" s="7"/>
      <c r="C354" s="7"/>
    </row>
    <row r="355">
      <c r="A355" s="7"/>
      <c r="C355" s="7"/>
    </row>
    <row r="356">
      <c r="A356" s="7"/>
      <c r="C356" s="7"/>
    </row>
    <row r="357">
      <c r="A357" s="7"/>
      <c r="C357" s="7"/>
    </row>
    <row r="358">
      <c r="A358" s="7"/>
      <c r="C358" s="7"/>
    </row>
    <row r="359">
      <c r="A359" s="7"/>
      <c r="C359" s="7"/>
    </row>
    <row r="360">
      <c r="A360" s="7"/>
      <c r="C360" s="7"/>
    </row>
    <row r="361">
      <c r="A361" s="7"/>
      <c r="C361" s="7"/>
    </row>
    <row r="362">
      <c r="A362" s="7"/>
      <c r="C362" s="7"/>
    </row>
    <row r="363">
      <c r="A363" s="7"/>
      <c r="C363" s="7"/>
    </row>
    <row r="364">
      <c r="A364" s="7"/>
      <c r="C364" s="7"/>
    </row>
    <row r="365">
      <c r="A365" s="7"/>
      <c r="C365" s="7"/>
    </row>
    <row r="366">
      <c r="A366" s="7"/>
      <c r="C366" s="7"/>
    </row>
    <row r="367">
      <c r="A367" s="7"/>
      <c r="C367" s="7"/>
    </row>
    <row r="368">
      <c r="A368" s="7"/>
      <c r="C368" s="7"/>
    </row>
    <row r="369">
      <c r="A369" s="7"/>
      <c r="C369" s="7"/>
    </row>
    <row r="370">
      <c r="A370" s="7"/>
      <c r="C370" s="7"/>
    </row>
    <row r="371">
      <c r="A371" s="7"/>
      <c r="C371" s="7"/>
    </row>
    <row r="372">
      <c r="A372" s="7"/>
      <c r="C372" s="7"/>
    </row>
    <row r="373">
      <c r="A373" s="7"/>
      <c r="C373" s="7"/>
    </row>
    <row r="374">
      <c r="A374" s="7"/>
      <c r="C374" s="7"/>
    </row>
    <row r="375">
      <c r="A375" s="7"/>
      <c r="C375" s="7"/>
    </row>
    <row r="376">
      <c r="A376" s="7"/>
      <c r="C376" s="7"/>
    </row>
    <row r="377">
      <c r="A377" s="7"/>
      <c r="C377" s="7"/>
    </row>
    <row r="378">
      <c r="A378" s="7"/>
      <c r="C378" s="7"/>
    </row>
    <row r="379">
      <c r="A379" s="7"/>
      <c r="C379" s="7"/>
    </row>
    <row r="380">
      <c r="A380" s="7"/>
      <c r="C380" s="7"/>
    </row>
    <row r="381">
      <c r="A381" s="7"/>
      <c r="C381" s="7"/>
    </row>
    <row r="382">
      <c r="A382" s="7"/>
      <c r="C382" s="7"/>
    </row>
    <row r="383">
      <c r="A383" s="7"/>
      <c r="C383" s="7"/>
    </row>
    <row r="384">
      <c r="A384" s="7"/>
      <c r="C384" s="7"/>
    </row>
    <row r="385">
      <c r="A385" s="7"/>
      <c r="C385" s="7"/>
    </row>
    <row r="386">
      <c r="A386" s="7"/>
      <c r="C386" s="7"/>
    </row>
    <row r="387">
      <c r="A387" s="7"/>
      <c r="C387" s="7"/>
    </row>
    <row r="388">
      <c r="A388" s="7"/>
      <c r="C388" s="7"/>
    </row>
    <row r="389">
      <c r="A389" s="7"/>
      <c r="C389" s="7"/>
    </row>
    <row r="390">
      <c r="A390" s="7"/>
      <c r="C390" s="7"/>
    </row>
    <row r="391">
      <c r="A391" s="7"/>
      <c r="C391" s="7"/>
    </row>
    <row r="392">
      <c r="A392" s="7"/>
      <c r="C392" s="7"/>
    </row>
    <row r="393">
      <c r="A393" s="7"/>
      <c r="C393" s="7"/>
    </row>
    <row r="394">
      <c r="A394" s="7"/>
      <c r="C394" s="7"/>
    </row>
    <row r="395">
      <c r="A395" s="7"/>
      <c r="C395" s="7"/>
    </row>
    <row r="396">
      <c r="A396" s="7"/>
      <c r="C396" s="7"/>
    </row>
    <row r="397">
      <c r="A397" s="7"/>
      <c r="C397" s="7"/>
    </row>
    <row r="398">
      <c r="A398" s="7"/>
      <c r="C398" s="7"/>
    </row>
    <row r="399">
      <c r="A399" s="7"/>
      <c r="C399" s="7"/>
    </row>
    <row r="400">
      <c r="A400" s="7"/>
      <c r="C400" s="7"/>
    </row>
    <row r="401">
      <c r="A401" s="7"/>
      <c r="C401" s="7"/>
    </row>
    <row r="402">
      <c r="A402" s="7"/>
      <c r="C402" s="7"/>
    </row>
    <row r="403">
      <c r="A403" s="7"/>
      <c r="C403" s="7"/>
    </row>
    <row r="404">
      <c r="A404" s="7"/>
      <c r="C404" s="7"/>
    </row>
    <row r="405">
      <c r="A405" s="7"/>
      <c r="C405" s="7"/>
    </row>
    <row r="406">
      <c r="A406" s="7"/>
      <c r="C406" s="7"/>
    </row>
    <row r="407">
      <c r="A407" s="7"/>
      <c r="C407" s="7"/>
    </row>
    <row r="408">
      <c r="A408" s="7"/>
      <c r="C408" s="7"/>
    </row>
    <row r="409">
      <c r="A409" s="7"/>
      <c r="C409" s="7"/>
    </row>
    <row r="410">
      <c r="A410" s="7"/>
      <c r="C410" s="7"/>
    </row>
    <row r="411">
      <c r="A411" s="7"/>
      <c r="C411" s="7"/>
    </row>
    <row r="412">
      <c r="A412" s="7"/>
      <c r="C412" s="7"/>
    </row>
    <row r="413">
      <c r="A413" s="7"/>
      <c r="C413" s="7"/>
    </row>
    <row r="414">
      <c r="A414" s="7"/>
      <c r="C414" s="7"/>
    </row>
    <row r="415">
      <c r="A415" s="7"/>
      <c r="C415" s="7"/>
    </row>
    <row r="416">
      <c r="A416" s="7"/>
      <c r="C416" s="7"/>
    </row>
    <row r="417">
      <c r="A417" s="7"/>
      <c r="C417" s="7"/>
    </row>
    <row r="418">
      <c r="A418" s="7"/>
      <c r="C418" s="7"/>
    </row>
    <row r="419">
      <c r="A419" s="7"/>
      <c r="C419" s="7"/>
    </row>
    <row r="420">
      <c r="A420" s="7"/>
      <c r="C420" s="7"/>
    </row>
    <row r="421">
      <c r="A421" s="7"/>
      <c r="C421" s="7"/>
    </row>
    <row r="422">
      <c r="A422" s="7"/>
      <c r="C422" s="7"/>
    </row>
    <row r="423">
      <c r="A423" s="7"/>
      <c r="C423" s="7"/>
    </row>
    <row r="424">
      <c r="A424" s="7"/>
      <c r="C424" s="7"/>
    </row>
    <row r="425">
      <c r="A425" s="7"/>
      <c r="C425" s="7"/>
    </row>
    <row r="426">
      <c r="A426" s="7"/>
      <c r="C426" s="7"/>
    </row>
    <row r="427">
      <c r="A427" s="7"/>
      <c r="C427" s="7"/>
    </row>
    <row r="428">
      <c r="A428" s="7"/>
      <c r="C428" s="7"/>
    </row>
    <row r="429">
      <c r="A429" s="7"/>
      <c r="C429" s="7"/>
    </row>
    <row r="430">
      <c r="A430" s="7"/>
      <c r="C430" s="7"/>
    </row>
    <row r="431">
      <c r="A431" s="7"/>
      <c r="C431" s="7"/>
    </row>
    <row r="432">
      <c r="A432" s="7"/>
      <c r="C432" s="7"/>
    </row>
    <row r="433">
      <c r="A433" s="7"/>
      <c r="C433" s="7"/>
    </row>
    <row r="434">
      <c r="A434" s="7"/>
      <c r="C434" s="7"/>
    </row>
    <row r="435">
      <c r="A435" s="7"/>
      <c r="C435" s="7"/>
    </row>
    <row r="436">
      <c r="A436" s="7"/>
      <c r="C436" s="7"/>
    </row>
    <row r="437">
      <c r="A437" s="7"/>
      <c r="C437" s="7"/>
    </row>
    <row r="438">
      <c r="A438" s="7"/>
      <c r="C438" s="7"/>
    </row>
    <row r="439">
      <c r="A439" s="7"/>
      <c r="C439" s="7"/>
    </row>
    <row r="440">
      <c r="A440" s="7"/>
      <c r="C440" s="7"/>
    </row>
    <row r="441">
      <c r="A441" s="7"/>
      <c r="C441" s="7"/>
    </row>
    <row r="442">
      <c r="A442" s="7"/>
      <c r="C442" s="7"/>
    </row>
    <row r="443">
      <c r="A443" s="7"/>
      <c r="C443" s="7"/>
    </row>
    <row r="444">
      <c r="A444" s="7"/>
      <c r="C444" s="7"/>
    </row>
    <row r="445">
      <c r="A445" s="7"/>
      <c r="C445" s="7"/>
    </row>
    <row r="446">
      <c r="A446" s="7"/>
      <c r="C446" s="7"/>
    </row>
    <row r="447">
      <c r="A447" s="7"/>
      <c r="C447" s="7"/>
    </row>
    <row r="448">
      <c r="A448" s="7"/>
      <c r="C448" s="7"/>
    </row>
    <row r="449">
      <c r="A449" s="7"/>
      <c r="C449" s="7"/>
    </row>
    <row r="450">
      <c r="A450" s="7"/>
      <c r="C450" s="7"/>
    </row>
    <row r="451">
      <c r="A451" s="7"/>
      <c r="C451" s="7"/>
    </row>
    <row r="452">
      <c r="A452" s="7"/>
      <c r="C452" s="7"/>
    </row>
    <row r="453">
      <c r="A453" s="7"/>
      <c r="C453" s="7"/>
    </row>
    <row r="454">
      <c r="A454" s="7"/>
      <c r="C454" s="7"/>
    </row>
    <row r="455">
      <c r="A455" s="7"/>
      <c r="C455" s="7"/>
    </row>
    <row r="456">
      <c r="A456" s="7"/>
      <c r="C456" s="7"/>
    </row>
    <row r="457">
      <c r="A457" s="7"/>
      <c r="C457" s="7"/>
    </row>
    <row r="458">
      <c r="A458" s="7"/>
      <c r="C458" s="7"/>
    </row>
    <row r="459">
      <c r="A459" s="7"/>
      <c r="C459" s="7"/>
    </row>
    <row r="460">
      <c r="A460" s="7"/>
      <c r="C460" s="7"/>
    </row>
    <row r="461">
      <c r="A461" s="7"/>
      <c r="C461" s="7"/>
    </row>
    <row r="462">
      <c r="A462" s="7"/>
      <c r="C462" s="7"/>
    </row>
    <row r="463">
      <c r="A463" s="7"/>
      <c r="C463" s="7"/>
    </row>
    <row r="464">
      <c r="A464" s="7"/>
      <c r="C464" s="7"/>
    </row>
    <row r="465">
      <c r="A465" s="7"/>
      <c r="C465" s="7"/>
    </row>
    <row r="466">
      <c r="A466" s="7"/>
      <c r="C466" s="7"/>
    </row>
    <row r="467">
      <c r="A467" s="7"/>
      <c r="C467" s="7"/>
    </row>
    <row r="468">
      <c r="A468" s="7"/>
      <c r="C468" s="7"/>
    </row>
    <row r="469">
      <c r="A469" s="7"/>
      <c r="C469" s="7"/>
    </row>
    <row r="470">
      <c r="A470" s="7"/>
      <c r="C470" s="7"/>
    </row>
    <row r="471">
      <c r="A471" s="7"/>
      <c r="C471" s="7"/>
    </row>
    <row r="472">
      <c r="A472" s="7"/>
      <c r="C472" s="7"/>
    </row>
    <row r="473">
      <c r="A473" s="7"/>
      <c r="C473" s="7"/>
    </row>
    <row r="474">
      <c r="A474" s="7"/>
      <c r="C474" s="7"/>
    </row>
    <row r="475">
      <c r="A475" s="7"/>
      <c r="C475" s="7"/>
    </row>
    <row r="476">
      <c r="A476" s="7"/>
      <c r="C476" s="7"/>
    </row>
    <row r="477">
      <c r="A477" s="7"/>
      <c r="C477" s="7"/>
    </row>
    <row r="478">
      <c r="A478" s="7"/>
      <c r="C478" s="7"/>
    </row>
    <row r="479">
      <c r="A479" s="7"/>
      <c r="C479" s="7"/>
    </row>
    <row r="480">
      <c r="A480" s="7"/>
      <c r="C480" s="7"/>
    </row>
    <row r="481">
      <c r="A481" s="7"/>
      <c r="C481" s="7"/>
    </row>
    <row r="482">
      <c r="A482" s="7"/>
      <c r="C482" s="7"/>
    </row>
    <row r="483">
      <c r="A483" s="7"/>
      <c r="C483" s="7"/>
    </row>
    <row r="484">
      <c r="A484" s="7"/>
      <c r="C484" s="7"/>
    </row>
    <row r="485">
      <c r="A485" s="7"/>
      <c r="C485" s="7"/>
    </row>
    <row r="486">
      <c r="A486" s="7"/>
      <c r="C486" s="7"/>
    </row>
    <row r="487">
      <c r="A487" s="7"/>
      <c r="C487" s="7"/>
    </row>
    <row r="488">
      <c r="A488" s="7"/>
      <c r="C488" s="7"/>
    </row>
    <row r="489">
      <c r="A489" s="7"/>
      <c r="C489" s="7"/>
    </row>
    <row r="490">
      <c r="A490" s="7"/>
      <c r="C490" s="7"/>
    </row>
    <row r="491">
      <c r="A491" s="7"/>
      <c r="C491" s="7"/>
    </row>
    <row r="492">
      <c r="A492" s="7"/>
      <c r="C492" s="7"/>
    </row>
    <row r="493">
      <c r="A493" s="7"/>
      <c r="C493" s="7"/>
    </row>
    <row r="494">
      <c r="A494" s="7"/>
      <c r="C494" s="7"/>
    </row>
    <row r="495">
      <c r="A495" s="7"/>
      <c r="C495" s="7"/>
    </row>
    <row r="496">
      <c r="A496" s="7"/>
      <c r="C496" s="7"/>
    </row>
    <row r="497">
      <c r="A497" s="7"/>
      <c r="C497" s="7"/>
    </row>
    <row r="498">
      <c r="A498" s="7"/>
      <c r="C498" s="7"/>
    </row>
    <row r="499">
      <c r="A499" s="7"/>
      <c r="C499" s="7"/>
    </row>
    <row r="500">
      <c r="A500" s="7"/>
      <c r="C500" s="7"/>
    </row>
    <row r="501">
      <c r="A501" s="7"/>
      <c r="C501" s="7"/>
    </row>
    <row r="502">
      <c r="A502" s="7"/>
      <c r="C502" s="7"/>
    </row>
    <row r="503">
      <c r="A503" s="7"/>
      <c r="C503" s="7"/>
    </row>
    <row r="504">
      <c r="A504" s="7"/>
      <c r="C504" s="7"/>
    </row>
    <row r="505">
      <c r="A505" s="7"/>
      <c r="C505" s="7"/>
    </row>
    <row r="506">
      <c r="A506" s="7"/>
      <c r="C506" s="7"/>
    </row>
    <row r="507">
      <c r="A507" s="7"/>
      <c r="C507" s="7"/>
    </row>
    <row r="508">
      <c r="A508" s="7"/>
      <c r="C508" s="7"/>
    </row>
    <row r="509">
      <c r="A509" s="7"/>
      <c r="C509" s="7"/>
    </row>
    <row r="510">
      <c r="A510" s="7"/>
      <c r="C510" s="7"/>
    </row>
    <row r="511">
      <c r="A511" s="7"/>
      <c r="C511" s="7"/>
    </row>
    <row r="512">
      <c r="A512" s="7"/>
      <c r="C512" s="7"/>
    </row>
    <row r="513">
      <c r="A513" s="7"/>
      <c r="C513" s="7"/>
    </row>
    <row r="514">
      <c r="A514" s="7"/>
      <c r="C514" s="7"/>
    </row>
    <row r="515">
      <c r="A515" s="7"/>
      <c r="C515" s="7"/>
    </row>
    <row r="516">
      <c r="A516" s="7"/>
      <c r="C516" s="7"/>
    </row>
    <row r="517">
      <c r="A517" s="7"/>
      <c r="C517" s="7"/>
    </row>
    <row r="518">
      <c r="A518" s="7"/>
      <c r="C518" s="7"/>
    </row>
    <row r="519">
      <c r="A519" s="7"/>
      <c r="C519" s="7"/>
    </row>
    <row r="520">
      <c r="A520" s="7"/>
      <c r="C520" s="7"/>
    </row>
    <row r="521">
      <c r="A521" s="7"/>
      <c r="C521" s="7"/>
    </row>
    <row r="522">
      <c r="A522" s="7"/>
      <c r="C522" s="7"/>
    </row>
    <row r="523">
      <c r="A523" s="7"/>
      <c r="C523" s="7"/>
    </row>
    <row r="524">
      <c r="A524" s="7"/>
      <c r="C524" s="7"/>
    </row>
    <row r="525">
      <c r="A525" s="7"/>
      <c r="C525" s="7"/>
    </row>
    <row r="526">
      <c r="A526" s="7"/>
      <c r="C526" s="7"/>
    </row>
    <row r="527">
      <c r="A527" s="7"/>
      <c r="C527" s="7"/>
    </row>
    <row r="528">
      <c r="A528" s="7"/>
      <c r="C528" s="7"/>
    </row>
    <row r="529">
      <c r="A529" s="7"/>
      <c r="C529" s="7"/>
    </row>
    <row r="530">
      <c r="A530" s="7"/>
      <c r="C530" s="7"/>
    </row>
    <row r="531">
      <c r="A531" s="7"/>
      <c r="C531" s="7"/>
    </row>
    <row r="532">
      <c r="A532" s="7"/>
      <c r="C532" s="7"/>
    </row>
    <row r="533">
      <c r="A533" s="7"/>
      <c r="C533" s="7"/>
    </row>
    <row r="534">
      <c r="A534" s="7"/>
      <c r="C534" s="7"/>
    </row>
    <row r="535">
      <c r="A535" s="7"/>
      <c r="C535" s="7"/>
    </row>
    <row r="536">
      <c r="A536" s="7"/>
      <c r="C536" s="7"/>
    </row>
    <row r="537">
      <c r="A537" s="7"/>
      <c r="C537" s="7"/>
    </row>
    <row r="538">
      <c r="A538" s="7"/>
      <c r="C538" s="7"/>
    </row>
    <row r="539">
      <c r="A539" s="7"/>
      <c r="C539" s="7"/>
    </row>
    <row r="540">
      <c r="A540" s="7"/>
      <c r="C540" s="7"/>
    </row>
    <row r="541">
      <c r="A541" s="7"/>
      <c r="C541" s="7"/>
    </row>
    <row r="542">
      <c r="A542" s="7"/>
      <c r="C542" s="7"/>
    </row>
    <row r="543">
      <c r="A543" s="7"/>
      <c r="C543" s="7"/>
    </row>
    <row r="544">
      <c r="A544" s="7"/>
      <c r="C544" s="7"/>
    </row>
    <row r="545">
      <c r="A545" s="7"/>
      <c r="C545" s="7"/>
    </row>
    <row r="546">
      <c r="A546" s="7"/>
      <c r="C546" s="7"/>
    </row>
    <row r="547">
      <c r="A547" s="7"/>
      <c r="C547" s="7"/>
    </row>
    <row r="548">
      <c r="A548" s="7"/>
      <c r="C548" s="7"/>
    </row>
    <row r="549">
      <c r="A549" s="7"/>
      <c r="C549" s="7"/>
    </row>
    <row r="550">
      <c r="A550" s="7"/>
      <c r="C550" s="7"/>
    </row>
    <row r="551">
      <c r="A551" s="7"/>
      <c r="C551" s="7"/>
    </row>
    <row r="552">
      <c r="A552" s="7"/>
      <c r="C552" s="7"/>
    </row>
    <row r="553">
      <c r="A553" s="7"/>
      <c r="C553" s="7"/>
    </row>
    <row r="554">
      <c r="A554" s="7"/>
      <c r="C554" s="7"/>
    </row>
    <row r="555">
      <c r="A555" s="7"/>
      <c r="C555" s="7"/>
    </row>
    <row r="556">
      <c r="A556" s="7"/>
      <c r="C556" s="7"/>
    </row>
    <row r="557">
      <c r="A557" s="7"/>
      <c r="C557" s="7"/>
    </row>
    <row r="558">
      <c r="A558" s="7"/>
      <c r="C558" s="7"/>
    </row>
    <row r="559">
      <c r="A559" s="7"/>
      <c r="C559" s="7"/>
    </row>
    <row r="560">
      <c r="A560" s="7"/>
      <c r="C560" s="7"/>
    </row>
    <row r="561">
      <c r="A561" s="7"/>
      <c r="C561" s="7"/>
    </row>
    <row r="562">
      <c r="A562" s="7"/>
      <c r="C562" s="7"/>
    </row>
    <row r="563">
      <c r="A563" s="7"/>
      <c r="C563" s="7"/>
    </row>
    <row r="564">
      <c r="A564" s="7"/>
      <c r="C564" s="7"/>
    </row>
    <row r="565">
      <c r="A565" s="7"/>
      <c r="C565" s="7"/>
    </row>
    <row r="566">
      <c r="A566" s="7"/>
      <c r="C566" s="7"/>
    </row>
    <row r="567">
      <c r="A567" s="7"/>
      <c r="C567" s="7"/>
    </row>
    <row r="568">
      <c r="A568" s="7"/>
      <c r="C568" s="7"/>
    </row>
    <row r="569">
      <c r="A569" s="7"/>
      <c r="C569" s="7"/>
    </row>
    <row r="570">
      <c r="A570" s="7"/>
      <c r="C570" s="7"/>
    </row>
    <row r="571">
      <c r="A571" s="7"/>
      <c r="C571" s="7"/>
    </row>
    <row r="572">
      <c r="A572" s="7"/>
      <c r="C572" s="7"/>
    </row>
    <row r="573">
      <c r="A573" s="7"/>
      <c r="C573" s="7"/>
    </row>
    <row r="574">
      <c r="A574" s="7"/>
      <c r="C574" s="7"/>
    </row>
    <row r="575">
      <c r="A575" s="7"/>
      <c r="C575" s="7"/>
    </row>
    <row r="576">
      <c r="A576" s="7"/>
      <c r="C576" s="7"/>
    </row>
    <row r="577">
      <c r="A577" s="7"/>
      <c r="C577" s="7"/>
    </row>
    <row r="578">
      <c r="A578" s="7"/>
      <c r="C578" s="7"/>
    </row>
    <row r="579">
      <c r="A579" s="7"/>
      <c r="C579" s="7"/>
    </row>
    <row r="580">
      <c r="A580" s="7"/>
      <c r="C580" s="7"/>
    </row>
    <row r="581">
      <c r="A581" s="7"/>
      <c r="C581" s="7"/>
    </row>
    <row r="582">
      <c r="A582" s="7"/>
      <c r="C582" s="7"/>
    </row>
    <row r="583">
      <c r="A583" s="7"/>
      <c r="C583" s="7"/>
    </row>
    <row r="584">
      <c r="A584" s="7"/>
      <c r="C584" s="7"/>
    </row>
    <row r="585">
      <c r="A585" s="7"/>
      <c r="C585" s="7"/>
    </row>
    <row r="586">
      <c r="A586" s="7"/>
      <c r="C586" s="7"/>
    </row>
    <row r="587">
      <c r="A587" s="7"/>
      <c r="C587" s="7"/>
    </row>
    <row r="588">
      <c r="A588" s="7"/>
      <c r="C588" s="7"/>
    </row>
    <row r="589">
      <c r="A589" s="7"/>
      <c r="C589" s="7"/>
    </row>
    <row r="590">
      <c r="A590" s="7"/>
      <c r="C590" s="7"/>
    </row>
    <row r="591">
      <c r="A591" s="7"/>
      <c r="C591" s="7"/>
    </row>
    <row r="592">
      <c r="A592" s="7"/>
      <c r="C592" s="7"/>
    </row>
    <row r="593">
      <c r="A593" s="7"/>
      <c r="C593" s="7"/>
    </row>
    <row r="594">
      <c r="A594" s="7"/>
      <c r="C594" s="7"/>
    </row>
    <row r="595">
      <c r="A595" s="7"/>
      <c r="C595" s="7"/>
    </row>
    <row r="596">
      <c r="A596" s="7"/>
      <c r="C596" s="7"/>
    </row>
    <row r="597">
      <c r="A597" s="7"/>
      <c r="C597" s="7"/>
    </row>
    <row r="598">
      <c r="A598" s="7"/>
      <c r="C598" s="7"/>
    </row>
    <row r="599">
      <c r="A599" s="7"/>
      <c r="C599" s="7"/>
    </row>
    <row r="600">
      <c r="A600" s="7"/>
      <c r="C600" s="7"/>
    </row>
    <row r="601">
      <c r="A601" s="7"/>
      <c r="C601" s="7"/>
    </row>
    <row r="602">
      <c r="A602" s="7"/>
      <c r="C602" s="7"/>
    </row>
    <row r="603">
      <c r="A603" s="7"/>
      <c r="C603" s="7"/>
    </row>
    <row r="604">
      <c r="A604" s="7"/>
      <c r="C604" s="7"/>
    </row>
    <row r="605">
      <c r="A605" s="7"/>
      <c r="C605" s="7"/>
    </row>
    <row r="606">
      <c r="A606" s="7"/>
      <c r="C606" s="7"/>
    </row>
    <row r="607">
      <c r="A607" s="7"/>
      <c r="C607" s="7"/>
    </row>
    <row r="608">
      <c r="A608" s="7"/>
      <c r="C608" s="7"/>
    </row>
    <row r="609">
      <c r="A609" s="7"/>
      <c r="C609" s="7"/>
    </row>
    <row r="610">
      <c r="A610" s="7"/>
      <c r="C610" s="7"/>
    </row>
    <row r="611">
      <c r="A611" s="7"/>
      <c r="C611" s="7"/>
    </row>
    <row r="612">
      <c r="A612" s="7"/>
      <c r="C612" s="7"/>
    </row>
    <row r="613">
      <c r="A613" s="7"/>
      <c r="C613" s="7"/>
    </row>
    <row r="614">
      <c r="A614" s="7"/>
      <c r="C614" s="7"/>
    </row>
    <row r="615">
      <c r="A615" s="7"/>
      <c r="C615" s="7"/>
    </row>
    <row r="616">
      <c r="A616" s="7"/>
      <c r="C616" s="7"/>
    </row>
    <row r="617">
      <c r="A617" s="7"/>
      <c r="C617" s="7"/>
    </row>
    <row r="618">
      <c r="A618" s="7"/>
      <c r="C618" s="7"/>
    </row>
    <row r="619">
      <c r="A619" s="7"/>
      <c r="C619" s="7"/>
    </row>
    <row r="620">
      <c r="A620" s="7"/>
      <c r="C620" s="7"/>
    </row>
    <row r="621">
      <c r="A621" s="7"/>
      <c r="C621" s="7"/>
    </row>
    <row r="622">
      <c r="A622" s="7"/>
      <c r="C622" s="7"/>
    </row>
    <row r="623">
      <c r="A623" s="7"/>
      <c r="C623" s="7"/>
    </row>
    <row r="624">
      <c r="A624" s="7"/>
      <c r="C624" s="7"/>
    </row>
    <row r="625">
      <c r="A625" s="7"/>
      <c r="C625" s="7"/>
    </row>
    <row r="626">
      <c r="A626" s="7"/>
      <c r="C626" s="7"/>
    </row>
    <row r="627">
      <c r="A627" s="7"/>
      <c r="C627" s="7"/>
    </row>
    <row r="628">
      <c r="A628" s="7"/>
      <c r="C628" s="7"/>
    </row>
    <row r="629">
      <c r="A629" s="7"/>
      <c r="C629" s="7"/>
    </row>
    <row r="630">
      <c r="A630" s="7"/>
      <c r="C630" s="7"/>
    </row>
    <row r="631">
      <c r="A631" s="7"/>
      <c r="C631" s="7"/>
    </row>
    <row r="632">
      <c r="A632" s="7"/>
      <c r="C632" s="7"/>
    </row>
    <row r="633">
      <c r="A633" s="7"/>
      <c r="C633" s="7"/>
    </row>
    <row r="634">
      <c r="A634" s="7"/>
      <c r="C634" s="7"/>
    </row>
    <row r="635">
      <c r="A635" s="7"/>
      <c r="C635" s="7"/>
    </row>
    <row r="636">
      <c r="A636" s="7"/>
      <c r="C636" s="7"/>
    </row>
    <row r="637">
      <c r="A637" s="7"/>
      <c r="C637" s="7"/>
    </row>
    <row r="638">
      <c r="A638" s="7"/>
      <c r="C638" s="7"/>
    </row>
    <row r="639">
      <c r="A639" s="7"/>
      <c r="C639" s="7"/>
    </row>
    <row r="640">
      <c r="A640" s="7"/>
      <c r="C640" s="7"/>
    </row>
    <row r="641">
      <c r="A641" s="7"/>
      <c r="C641" s="7"/>
    </row>
    <row r="642">
      <c r="A642" s="7"/>
      <c r="C642" s="7"/>
    </row>
    <row r="643">
      <c r="A643" s="7"/>
      <c r="C643" s="7"/>
    </row>
    <row r="644">
      <c r="A644" s="7"/>
      <c r="C644" s="7"/>
    </row>
    <row r="645">
      <c r="A645" s="7"/>
      <c r="C645" s="7"/>
    </row>
    <row r="646">
      <c r="A646" s="7"/>
      <c r="C646" s="7"/>
    </row>
    <row r="647">
      <c r="A647" s="7"/>
      <c r="C647" s="7"/>
    </row>
    <row r="648">
      <c r="A648" s="7"/>
      <c r="C648" s="7"/>
    </row>
    <row r="649">
      <c r="A649" s="7"/>
      <c r="C649" s="7"/>
    </row>
    <row r="650">
      <c r="A650" s="7"/>
      <c r="C650" s="7"/>
    </row>
    <row r="651">
      <c r="A651" s="7"/>
      <c r="C651" s="7"/>
    </row>
    <row r="652">
      <c r="A652" s="7"/>
      <c r="C652" s="7"/>
    </row>
    <row r="653">
      <c r="A653" s="7"/>
      <c r="C653" s="7"/>
    </row>
    <row r="654">
      <c r="A654" s="7"/>
      <c r="C654" s="7"/>
    </row>
    <row r="655">
      <c r="A655" s="7"/>
      <c r="C655" s="7"/>
    </row>
    <row r="656">
      <c r="A656" s="7"/>
      <c r="C656" s="7"/>
    </row>
    <row r="657">
      <c r="A657" s="7"/>
      <c r="C657" s="7"/>
    </row>
    <row r="658">
      <c r="A658" s="7"/>
      <c r="C658" s="7"/>
    </row>
    <row r="659">
      <c r="A659" s="7"/>
      <c r="C659" s="7"/>
    </row>
    <row r="660">
      <c r="A660" s="7"/>
      <c r="C660" s="7"/>
    </row>
    <row r="661">
      <c r="A661" s="7"/>
      <c r="C661" s="7"/>
    </row>
    <row r="662">
      <c r="A662" s="7"/>
      <c r="C662" s="7"/>
    </row>
    <row r="663">
      <c r="A663" s="7"/>
      <c r="C663" s="7"/>
    </row>
    <row r="664">
      <c r="A664" s="7"/>
      <c r="C664" s="7"/>
    </row>
    <row r="665">
      <c r="A665" s="7"/>
      <c r="C665" s="7"/>
    </row>
    <row r="666">
      <c r="A666" s="7"/>
      <c r="C666" s="7"/>
    </row>
    <row r="667">
      <c r="A667" s="7"/>
      <c r="C667" s="7"/>
    </row>
    <row r="668">
      <c r="A668" s="7"/>
      <c r="C668" s="7"/>
    </row>
    <row r="669">
      <c r="A669" s="7"/>
      <c r="C669" s="7"/>
    </row>
    <row r="670">
      <c r="A670" s="7"/>
      <c r="C670" s="7"/>
    </row>
    <row r="671">
      <c r="A671" s="7"/>
      <c r="C671" s="7"/>
    </row>
    <row r="672">
      <c r="A672" s="7"/>
      <c r="C672" s="7"/>
    </row>
    <row r="673">
      <c r="A673" s="7"/>
      <c r="C673" s="7"/>
    </row>
    <row r="674">
      <c r="A674" s="7"/>
      <c r="C674" s="7"/>
    </row>
    <row r="675">
      <c r="A675" s="7"/>
      <c r="C675" s="7"/>
    </row>
    <row r="676">
      <c r="A676" s="7"/>
      <c r="C676" s="7"/>
    </row>
    <row r="677">
      <c r="A677" s="7"/>
      <c r="C677" s="7"/>
    </row>
    <row r="678">
      <c r="A678" s="7"/>
      <c r="C678" s="7"/>
    </row>
    <row r="679">
      <c r="A679" s="7"/>
      <c r="C679" s="7"/>
    </row>
    <row r="680">
      <c r="A680" s="7"/>
      <c r="C680" s="7"/>
    </row>
    <row r="681">
      <c r="A681" s="7"/>
      <c r="C681" s="7"/>
    </row>
    <row r="682">
      <c r="A682" s="7"/>
      <c r="C682" s="7"/>
    </row>
    <row r="683">
      <c r="A683" s="7"/>
      <c r="C683" s="7"/>
    </row>
    <row r="684">
      <c r="A684" s="7"/>
      <c r="C684" s="7"/>
    </row>
    <row r="685">
      <c r="A685" s="7"/>
      <c r="C685" s="7"/>
    </row>
    <row r="686">
      <c r="A686" s="7"/>
      <c r="C686" s="7"/>
    </row>
    <row r="687">
      <c r="A687" s="7"/>
      <c r="C687" s="7"/>
    </row>
    <row r="688">
      <c r="A688" s="7"/>
      <c r="C688" s="7"/>
    </row>
    <row r="689">
      <c r="A689" s="7"/>
      <c r="C689" s="7"/>
    </row>
    <row r="690">
      <c r="A690" s="7"/>
      <c r="C690" s="7"/>
    </row>
    <row r="691">
      <c r="A691" s="7"/>
      <c r="C691" s="7"/>
    </row>
    <row r="692">
      <c r="A692" s="7"/>
      <c r="C692" s="7"/>
    </row>
    <row r="693">
      <c r="A693" s="7"/>
      <c r="C693" s="7"/>
    </row>
    <row r="694">
      <c r="A694" s="7"/>
      <c r="C694" s="7"/>
    </row>
    <row r="695">
      <c r="A695" s="7"/>
      <c r="C695" s="7"/>
    </row>
    <row r="696">
      <c r="A696" s="7"/>
      <c r="C696" s="7"/>
    </row>
    <row r="697">
      <c r="A697" s="7"/>
      <c r="C697" s="7"/>
    </row>
    <row r="698">
      <c r="A698" s="7"/>
      <c r="C698" s="7"/>
    </row>
    <row r="699">
      <c r="A699" s="7"/>
      <c r="C699" s="7"/>
    </row>
    <row r="700">
      <c r="A700" s="7"/>
      <c r="C700" s="7"/>
    </row>
    <row r="701">
      <c r="A701" s="7"/>
      <c r="C701" s="7"/>
    </row>
    <row r="702">
      <c r="A702" s="7"/>
      <c r="C702" s="7"/>
    </row>
    <row r="703">
      <c r="A703" s="7"/>
      <c r="C703" s="7"/>
    </row>
    <row r="704">
      <c r="A704" s="7"/>
      <c r="C704" s="7"/>
    </row>
    <row r="705">
      <c r="A705" s="7"/>
      <c r="C705" s="7"/>
    </row>
    <row r="706">
      <c r="A706" s="7"/>
      <c r="C706" s="7"/>
    </row>
    <row r="707">
      <c r="A707" s="7"/>
      <c r="C707" s="7"/>
    </row>
    <row r="708">
      <c r="A708" s="7"/>
      <c r="C708" s="7"/>
    </row>
    <row r="709">
      <c r="A709" s="7"/>
      <c r="C709" s="7"/>
    </row>
    <row r="710">
      <c r="A710" s="7"/>
      <c r="C710" s="7"/>
    </row>
    <row r="711">
      <c r="A711" s="7"/>
      <c r="C711" s="7"/>
    </row>
    <row r="712">
      <c r="A712" s="7"/>
      <c r="C712" s="7"/>
    </row>
    <row r="713">
      <c r="A713" s="7"/>
      <c r="C713" s="7"/>
    </row>
    <row r="714">
      <c r="A714" s="7"/>
      <c r="C714" s="7"/>
    </row>
    <row r="715">
      <c r="A715" s="7"/>
      <c r="C715" s="7"/>
    </row>
    <row r="716">
      <c r="A716" s="7"/>
      <c r="C716" s="7"/>
    </row>
    <row r="717">
      <c r="A717" s="7"/>
      <c r="C717" s="7"/>
    </row>
    <row r="718">
      <c r="A718" s="7"/>
      <c r="C718" s="7"/>
    </row>
    <row r="719">
      <c r="A719" s="7"/>
      <c r="C719" s="7"/>
    </row>
    <row r="720">
      <c r="A720" s="7"/>
      <c r="C720" s="7"/>
    </row>
    <row r="721">
      <c r="A721" s="7"/>
      <c r="C721" s="7"/>
    </row>
    <row r="722">
      <c r="A722" s="7"/>
      <c r="C722" s="7"/>
    </row>
    <row r="723">
      <c r="A723" s="7"/>
      <c r="C723" s="7"/>
    </row>
    <row r="724">
      <c r="A724" s="7"/>
      <c r="C724" s="7"/>
    </row>
    <row r="725">
      <c r="A725" s="7"/>
      <c r="C725" s="7"/>
    </row>
    <row r="726">
      <c r="A726" s="7"/>
      <c r="C726" s="7"/>
    </row>
    <row r="727">
      <c r="A727" s="7"/>
      <c r="C727" s="7"/>
    </row>
    <row r="728">
      <c r="A728" s="7"/>
      <c r="C728" s="7"/>
    </row>
    <row r="729">
      <c r="A729" s="7"/>
      <c r="C729" s="7"/>
    </row>
    <row r="730">
      <c r="A730" s="7"/>
      <c r="C730" s="7"/>
    </row>
    <row r="731">
      <c r="A731" s="7"/>
      <c r="C731" s="7"/>
    </row>
    <row r="732">
      <c r="A732" s="7"/>
      <c r="C732" s="7"/>
    </row>
    <row r="733">
      <c r="A733" s="7"/>
      <c r="C733" s="7"/>
    </row>
    <row r="734">
      <c r="A734" s="7"/>
      <c r="C734" s="7"/>
    </row>
    <row r="735">
      <c r="A735" s="7"/>
      <c r="C735" s="7"/>
    </row>
    <row r="736">
      <c r="A736" s="7"/>
      <c r="C736" s="7"/>
    </row>
    <row r="737">
      <c r="A737" s="7"/>
      <c r="C737" s="7"/>
    </row>
    <row r="738">
      <c r="A738" s="7"/>
      <c r="C738" s="7"/>
    </row>
    <row r="739">
      <c r="A739" s="7"/>
      <c r="C739" s="7"/>
    </row>
    <row r="740">
      <c r="A740" s="7"/>
      <c r="C740" s="7"/>
    </row>
    <row r="741">
      <c r="A741" s="7"/>
      <c r="C741" s="7"/>
    </row>
    <row r="742">
      <c r="A742" s="7"/>
      <c r="C742" s="7"/>
    </row>
    <row r="743">
      <c r="A743" s="7"/>
      <c r="C743" s="7"/>
    </row>
    <row r="744">
      <c r="A744" s="7"/>
      <c r="C744" s="7"/>
    </row>
    <row r="745">
      <c r="A745" s="7"/>
      <c r="C745" s="7"/>
    </row>
    <row r="746">
      <c r="A746" s="7"/>
      <c r="C746" s="7"/>
    </row>
    <row r="747">
      <c r="A747" s="7"/>
      <c r="C747" s="7"/>
    </row>
    <row r="748">
      <c r="A748" s="7"/>
      <c r="C748" s="7"/>
    </row>
    <row r="749">
      <c r="A749" s="7"/>
      <c r="C749" s="7"/>
    </row>
    <row r="750">
      <c r="A750" s="7"/>
      <c r="C750" s="7"/>
    </row>
    <row r="751">
      <c r="A751" s="7"/>
      <c r="C751" s="7"/>
    </row>
    <row r="752">
      <c r="A752" s="7"/>
      <c r="C752" s="7"/>
    </row>
    <row r="753">
      <c r="A753" s="7"/>
      <c r="C753" s="7"/>
    </row>
    <row r="754">
      <c r="A754" s="7"/>
      <c r="C754" s="7"/>
    </row>
    <row r="755">
      <c r="A755" s="7"/>
      <c r="C755" s="7"/>
    </row>
    <row r="756">
      <c r="A756" s="7"/>
      <c r="C756" s="7"/>
    </row>
    <row r="757">
      <c r="A757" s="7"/>
      <c r="C757" s="7"/>
    </row>
    <row r="758">
      <c r="A758" s="7"/>
      <c r="C758" s="7"/>
    </row>
    <row r="759">
      <c r="A759" s="7"/>
      <c r="C759" s="7"/>
    </row>
    <row r="760">
      <c r="A760" s="7"/>
      <c r="C760" s="7"/>
    </row>
    <row r="761">
      <c r="A761" s="7"/>
      <c r="C761" s="7"/>
    </row>
    <row r="762">
      <c r="A762" s="7"/>
      <c r="C762" s="7"/>
    </row>
    <row r="763">
      <c r="A763" s="7"/>
      <c r="C763" s="7"/>
    </row>
    <row r="764">
      <c r="A764" s="7"/>
      <c r="C764" s="7"/>
    </row>
    <row r="765">
      <c r="A765" s="7"/>
      <c r="C765" s="7"/>
    </row>
    <row r="766">
      <c r="A766" s="7"/>
      <c r="C766" s="7"/>
    </row>
    <row r="767">
      <c r="A767" s="7"/>
      <c r="C767" s="7"/>
    </row>
    <row r="768">
      <c r="A768" s="7"/>
      <c r="C768" s="7"/>
    </row>
    <row r="769">
      <c r="A769" s="7"/>
      <c r="C769" s="7"/>
    </row>
    <row r="770">
      <c r="A770" s="7"/>
      <c r="C770" s="7"/>
    </row>
    <row r="771">
      <c r="A771" s="7"/>
      <c r="C771" s="7"/>
    </row>
    <row r="772">
      <c r="A772" s="7"/>
      <c r="C772" s="7"/>
    </row>
    <row r="773">
      <c r="A773" s="7"/>
      <c r="C773" s="7"/>
    </row>
    <row r="774">
      <c r="A774" s="7"/>
      <c r="C774" s="7"/>
    </row>
    <row r="775">
      <c r="A775" s="7"/>
      <c r="C775" s="7"/>
    </row>
    <row r="776">
      <c r="A776" s="7"/>
      <c r="C776" s="7"/>
    </row>
    <row r="777">
      <c r="A777" s="7"/>
      <c r="C777" s="7"/>
    </row>
    <row r="778">
      <c r="A778" s="7"/>
      <c r="C778" s="7"/>
    </row>
    <row r="779">
      <c r="A779" s="7"/>
      <c r="C779" s="7"/>
    </row>
    <row r="780">
      <c r="A780" s="7"/>
      <c r="C780" s="7"/>
    </row>
    <row r="781">
      <c r="A781" s="7"/>
      <c r="C781" s="7"/>
    </row>
    <row r="782">
      <c r="A782" s="7"/>
      <c r="C782" s="7"/>
    </row>
    <row r="783">
      <c r="A783" s="7"/>
      <c r="C783" s="7"/>
    </row>
    <row r="784">
      <c r="A784" s="7"/>
      <c r="C784" s="7"/>
    </row>
    <row r="785">
      <c r="A785" s="7"/>
      <c r="C785" s="7"/>
    </row>
    <row r="786">
      <c r="A786" s="7"/>
      <c r="C786" s="7"/>
    </row>
    <row r="787">
      <c r="A787" s="7"/>
      <c r="C787" s="7"/>
    </row>
    <row r="788">
      <c r="A788" s="7"/>
      <c r="C788" s="7"/>
    </row>
    <row r="789">
      <c r="A789" s="7"/>
      <c r="C789" s="7"/>
    </row>
    <row r="790">
      <c r="A790" s="7"/>
      <c r="C790" s="7"/>
    </row>
    <row r="791">
      <c r="A791" s="7"/>
      <c r="C791" s="7"/>
    </row>
    <row r="792">
      <c r="A792" s="7"/>
      <c r="C792" s="7"/>
    </row>
    <row r="793">
      <c r="A793" s="7"/>
      <c r="C793" s="7"/>
    </row>
    <row r="794">
      <c r="A794" s="7"/>
      <c r="C794" s="7"/>
    </row>
    <row r="795">
      <c r="A795" s="7"/>
      <c r="C795" s="7"/>
    </row>
    <row r="796">
      <c r="A796" s="7"/>
      <c r="C796" s="7"/>
    </row>
    <row r="797">
      <c r="A797" s="7"/>
      <c r="C797" s="7"/>
    </row>
    <row r="798">
      <c r="A798" s="7"/>
      <c r="C798" s="7"/>
    </row>
    <row r="799">
      <c r="A799" s="7"/>
      <c r="C799" s="7"/>
    </row>
    <row r="800">
      <c r="A800" s="7"/>
      <c r="C800" s="7"/>
    </row>
    <row r="801">
      <c r="A801" s="7"/>
      <c r="C801" s="7"/>
    </row>
    <row r="802">
      <c r="A802" s="7"/>
      <c r="C802" s="7"/>
    </row>
    <row r="803">
      <c r="A803" s="7"/>
      <c r="C803" s="7"/>
    </row>
    <row r="804">
      <c r="A804" s="7"/>
      <c r="C804" s="7"/>
    </row>
    <row r="805">
      <c r="A805" s="7"/>
      <c r="C805" s="7"/>
    </row>
    <row r="806">
      <c r="A806" s="7"/>
      <c r="C806" s="7"/>
    </row>
    <row r="807">
      <c r="A807" s="7"/>
      <c r="C807" s="7"/>
    </row>
    <row r="808">
      <c r="A808" s="7"/>
      <c r="C808" s="7"/>
    </row>
    <row r="809">
      <c r="A809" s="7"/>
      <c r="C809" s="7"/>
    </row>
    <row r="810">
      <c r="A810" s="7"/>
      <c r="C810" s="7"/>
    </row>
    <row r="811">
      <c r="A811" s="7"/>
      <c r="C811" s="7"/>
    </row>
    <row r="812">
      <c r="A812" s="7"/>
      <c r="C812" s="7"/>
    </row>
    <row r="813">
      <c r="A813" s="7"/>
      <c r="C813" s="7"/>
    </row>
    <row r="814">
      <c r="A814" s="7"/>
      <c r="C814" s="7"/>
    </row>
    <row r="815">
      <c r="A815" s="7"/>
      <c r="C815" s="7"/>
    </row>
    <row r="816">
      <c r="A816" s="7"/>
      <c r="C816" s="7"/>
    </row>
    <row r="817">
      <c r="A817" s="7"/>
      <c r="C817" s="7"/>
    </row>
    <row r="818">
      <c r="A818" s="7"/>
      <c r="C818" s="7"/>
    </row>
    <row r="819">
      <c r="A819" s="7"/>
      <c r="C819" s="7"/>
    </row>
    <row r="820">
      <c r="A820" s="7"/>
      <c r="C820" s="7"/>
    </row>
    <row r="821">
      <c r="A821" s="7"/>
      <c r="C821" s="7"/>
    </row>
    <row r="822">
      <c r="A822" s="7"/>
      <c r="C822" s="7"/>
    </row>
    <row r="823">
      <c r="A823" s="7"/>
      <c r="C823" s="7"/>
    </row>
    <row r="824">
      <c r="A824" s="7"/>
      <c r="C824" s="7"/>
    </row>
    <row r="825">
      <c r="A825" s="7"/>
      <c r="C825" s="7"/>
    </row>
    <row r="826">
      <c r="A826" s="7"/>
      <c r="C826" s="7"/>
    </row>
    <row r="827">
      <c r="A827" s="7"/>
      <c r="C827" s="7"/>
    </row>
    <row r="828">
      <c r="A828" s="7"/>
      <c r="C828" s="7"/>
    </row>
    <row r="829">
      <c r="A829" s="7"/>
      <c r="C829" s="7"/>
    </row>
    <row r="830">
      <c r="A830" s="7"/>
      <c r="C830" s="7"/>
    </row>
    <row r="831">
      <c r="A831" s="7"/>
      <c r="C831" s="7"/>
    </row>
    <row r="832">
      <c r="A832" s="7"/>
      <c r="C832" s="7"/>
    </row>
    <row r="833">
      <c r="A833" s="7"/>
      <c r="C833" s="7"/>
    </row>
    <row r="834">
      <c r="A834" s="7"/>
      <c r="C834" s="7"/>
    </row>
    <row r="835">
      <c r="A835" s="7"/>
      <c r="C835" s="7"/>
    </row>
    <row r="836">
      <c r="A836" s="7"/>
      <c r="C836" s="7"/>
    </row>
    <row r="837">
      <c r="A837" s="7"/>
      <c r="C837" s="7"/>
    </row>
    <row r="838">
      <c r="A838" s="7"/>
      <c r="C838" s="7"/>
    </row>
    <row r="839">
      <c r="A839" s="7"/>
      <c r="C839" s="7"/>
    </row>
    <row r="840">
      <c r="A840" s="7"/>
      <c r="C840" s="7"/>
    </row>
    <row r="841">
      <c r="A841" s="7"/>
      <c r="C841" s="7"/>
    </row>
    <row r="842">
      <c r="A842" s="7"/>
      <c r="C842" s="7"/>
    </row>
    <row r="843">
      <c r="A843" s="7"/>
      <c r="C843" s="7"/>
    </row>
    <row r="844">
      <c r="A844" s="7"/>
      <c r="C844" s="7"/>
    </row>
    <row r="845">
      <c r="A845" s="7"/>
      <c r="C845" s="7"/>
    </row>
    <row r="846">
      <c r="A846" s="7"/>
      <c r="C846" s="7"/>
    </row>
    <row r="847">
      <c r="A847" s="7"/>
      <c r="C847" s="7"/>
    </row>
    <row r="848">
      <c r="A848" s="7"/>
      <c r="C848" s="7"/>
    </row>
    <row r="849">
      <c r="A849" s="7"/>
      <c r="C849" s="7"/>
    </row>
    <row r="850">
      <c r="A850" s="7"/>
      <c r="C850" s="7"/>
    </row>
    <row r="851">
      <c r="A851" s="7"/>
      <c r="C851" s="7"/>
    </row>
    <row r="852">
      <c r="A852" s="7"/>
      <c r="C852" s="7"/>
    </row>
    <row r="853">
      <c r="A853" s="7"/>
      <c r="C853" s="7"/>
    </row>
    <row r="854">
      <c r="A854" s="7"/>
      <c r="C854" s="7"/>
    </row>
    <row r="855">
      <c r="A855" s="7"/>
      <c r="C855" s="7"/>
    </row>
    <row r="856">
      <c r="A856" s="7"/>
      <c r="C856" s="7"/>
    </row>
    <row r="857">
      <c r="A857" s="7"/>
      <c r="C857" s="7"/>
    </row>
    <row r="858">
      <c r="A858" s="7"/>
      <c r="C858" s="7"/>
    </row>
    <row r="859">
      <c r="A859" s="7"/>
      <c r="C859" s="7"/>
    </row>
    <row r="860">
      <c r="A860" s="7"/>
      <c r="C860" s="7"/>
    </row>
    <row r="861">
      <c r="A861" s="7"/>
      <c r="C861" s="7"/>
    </row>
    <row r="862">
      <c r="A862" s="7"/>
      <c r="C862" s="7"/>
    </row>
    <row r="863">
      <c r="A863" s="7"/>
      <c r="C863" s="7"/>
    </row>
    <row r="864">
      <c r="A864" s="7"/>
      <c r="C864" s="7"/>
    </row>
    <row r="865">
      <c r="A865" s="7"/>
      <c r="C865" s="7"/>
    </row>
    <row r="866">
      <c r="A866" s="7"/>
      <c r="C866" s="7"/>
    </row>
    <row r="867">
      <c r="A867" s="7"/>
      <c r="C867" s="7"/>
    </row>
    <row r="868">
      <c r="A868" s="7"/>
      <c r="C868" s="7"/>
    </row>
    <row r="869">
      <c r="A869" s="7"/>
      <c r="C869" s="7"/>
    </row>
    <row r="870">
      <c r="A870" s="7"/>
      <c r="C870" s="7"/>
    </row>
    <row r="871">
      <c r="A871" s="7"/>
      <c r="C871" s="7"/>
    </row>
    <row r="872">
      <c r="A872" s="7"/>
      <c r="C872" s="7"/>
    </row>
    <row r="873">
      <c r="A873" s="7"/>
      <c r="C873" s="7"/>
    </row>
    <row r="874">
      <c r="A874" s="7"/>
      <c r="C874" s="7"/>
    </row>
    <row r="875">
      <c r="A875" s="7"/>
      <c r="C875" s="7"/>
    </row>
    <row r="876">
      <c r="A876" s="7"/>
      <c r="C876" s="7"/>
    </row>
    <row r="877">
      <c r="A877" s="7"/>
      <c r="C877" s="7"/>
    </row>
    <row r="878">
      <c r="A878" s="7"/>
      <c r="C878" s="7"/>
    </row>
    <row r="879">
      <c r="A879" s="7"/>
      <c r="C879" s="7"/>
    </row>
    <row r="880">
      <c r="A880" s="7"/>
      <c r="C880" s="7"/>
    </row>
    <row r="881">
      <c r="A881" s="7"/>
      <c r="C881" s="7"/>
    </row>
    <row r="882">
      <c r="A882" s="7"/>
      <c r="C882" s="7"/>
    </row>
    <row r="883">
      <c r="A883" s="7"/>
      <c r="C883" s="7"/>
    </row>
    <row r="884">
      <c r="A884" s="7"/>
      <c r="C884" s="7"/>
    </row>
    <row r="885">
      <c r="A885" s="7"/>
      <c r="C885" s="7"/>
    </row>
    <row r="886">
      <c r="A886" s="7"/>
      <c r="C886" s="7"/>
    </row>
    <row r="887">
      <c r="A887" s="7"/>
      <c r="C887" s="7"/>
    </row>
    <row r="888">
      <c r="A888" s="7"/>
      <c r="C888" s="7"/>
    </row>
    <row r="889">
      <c r="A889" s="7"/>
      <c r="C889" s="7"/>
    </row>
    <row r="890">
      <c r="A890" s="7"/>
      <c r="C890" s="7"/>
    </row>
    <row r="891">
      <c r="A891" s="7"/>
      <c r="C891" s="7"/>
    </row>
    <row r="892">
      <c r="A892" s="7"/>
      <c r="C892" s="7"/>
    </row>
    <row r="893">
      <c r="A893" s="7"/>
      <c r="C893" s="7"/>
    </row>
    <row r="894">
      <c r="A894" s="7"/>
      <c r="C894" s="7"/>
    </row>
    <row r="895">
      <c r="A895" s="7"/>
      <c r="C895" s="7"/>
    </row>
    <row r="896">
      <c r="A896" s="7"/>
      <c r="C896" s="7"/>
    </row>
    <row r="897">
      <c r="A897" s="7"/>
      <c r="C897" s="7"/>
    </row>
    <row r="898">
      <c r="A898" s="7"/>
      <c r="C898" s="7"/>
    </row>
    <row r="899">
      <c r="A899" s="7"/>
      <c r="C899" s="7"/>
    </row>
    <row r="900">
      <c r="A900" s="7"/>
      <c r="C900" s="7"/>
    </row>
    <row r="901">
      <c r="A901" s="7"/>
      <c r="C901" s="7"/>
    </row>
    <row r="902">
      <c r="A902" s="7"/>
      <c r="C902" s="7"/>
    </row>
    <row r="903">
      <c r="A903" s="7"/>
      <c r="C903" s="7"/>
    </row>
    <row r="904">
      <c r="A904" s="7"/>
      <c r="C904" s="7"/>
    </row>
    <row r="905">
      <c r="A905" s="7"/>
      <c r="C905" s="7"/>
    </row>
    <row r="906">
      <c r="A906" s="7"/>
      <c r="C906" s="7"/>
    </row>
    <row r="907">
      <c r="A907" s="7"/>
      <c r="C907" s="7"/>
    </row>
    <row r="908">
      <c r="A908" s="7"/>
      <c r="C908" s="7"/>
    </row>
    <row r="909">
      <c r="A909" s="7"/>
      <c r="C909" s="7"/>
    </row>
    <row r="910">
      <c r="A910" s="7"/>
      <c r="C910" s="7"/>
    </row>
    <row r="911">
      <c r="A911" s="7"/>
      <c r="C911" s="7"/>
    </row>
    <row r="912">
      <c r="A912" s="7"/>
      <c r="C912" s="7"/>
    </row>
    <row r="913">
      <c r="A913" s="7"/>
      <c r="C913" s="7"/>
    </row>
    <row r="914">
      <c r="A914" s="7"/>
      <c r="C914" s="7"/>
    </row>
    <row r="915">
      <c r="A915" s="7"/>
      <c r="C915" s="7"/>
    </row>
    <row r="916">
      <c r="A916" s="7"/>
      <c r="C916" s="7"/>
    </row>
    <row r="917">
      <c r="A917" s="7"/>
      <c r="C917" s="7"/>
    </row>
    <row r="918">
      <c r="A918" s="7"/>
      <c r="C918" s="7"/>
    </row>
    <row r="919">
      <c r="A919" s="7"/>
      <c r="C919" s="7"/>
    </row>
    <row r="920">
      <c r="A920" s="7"/>
      <c r="C920" s="7"/>
    </row>
    <row r="921">
      <c r="A921" s="7"/>
      <c r="C921" s="7"/>
    </row>
    <row r="922">
      <c r="A922" s="7"/>
      <c r="C922" s="7"/>
    </row>
    <row r="923">
      <c r="A923" s="7"/>
      <c r="C923" s="7"/>
    </row>
    <row r="924">
      <c r="A924" s="7"/>
      <c r="C924" s="7"/>
    </row>
    <row r="925">
      <c r="A925" s="7"/>
      <c r="C925" s="7"/>
    </row>
    <row r="926">
      <c r="A926" s="7"/>
      <c r="C926" s="7"/>
    </row>
    <row r="927">
      <c r="A927" s="7"/>
      <c r="C927" s="7"/>
    </row>
    <row r="928">
      <c r="A928" s="7"/>
      <c r="C928" s="7"/>
    </row>
    <row r="929">
      <c r="A929" s="7"/>
      <c r="C929" s="7"/>
    </row>
    <row r="930">
      <c r="A930" s="7"/>
      <c r="C930" s="7"/>
    </row>
    <row r="931">
      <c r="A931" s="7"/>
      <c r="C931" s="7"/>
    </row>
    <row r="932">
      <c r="A932" s="7"/>
      <c r="C932" s="7"/>
    </row>
    <row r="933">
      <c r="A933" s="7"/>
      <c r="C933" s="7"/>
    </row>
    <row r="934">
      <c r="A934" s="7"/>
      <c r="C934" s="7"/>
    </row>
    <row r="935">
      <c r="A935" s="7"/>
      <c r="C935" s="7"/>
    </row>
    <row r="936">
      <c r="A936" s="7"/>
      <c r="C936" s="7"/>
    </row>
    <row r="937">
      <c r="A937" s="7"/>
      <c r="C937" s="7"/>
    </row>
    <row r="938">
      <c r="A938" s="7"/>
      <c r="C938" s="7"/>
    </row>
    <row r="939">
      <c r="A939" s="7"/>
      <c r="C939" s="7"/>
    </row>
    <row r="940">
      <c r="A940" s="7"/>
      <c r="C940" s="7"/>
    </row>
    <row r="941">
      <c r="A941" s="7"/>
      <c r="C941" s="7"/>
    </row>
    <row r="942">
      <c r="A942" s="7"/>
      <c r="C942" s="7"/>
    </row>
    <row r="943">
      <c r="A943" s="7"/>
      <c r="C943" s="7"/>
    </row>
    <row r="944">
      <c r="A944" s="7"/>
      <c r="C944" s="7"/>
    </row>
    <row r="945">
      <c r="A945" s="7"/>
      <c r="C945" s="7"/>
    </row>
    <row r="946">
      <c r="A946" s="7"/>
      <c r="C946" s="7"/>
    </row>
    <row r="947">
      <c r="A947" s="7"/>
      <c r="C947" s="7"/>
    </row>
    <row r="948">
      <c r="A948" s="7"/>
      <c r="C948" s="7"/>
    </row>
    <row r="949">
      <c r="A949" s="7"/>
      <c r="C949" s="7"/>
    </row>
    <row r="950">
      <c r="A950" s="7"/>
      <c r="C950" s="7"/>
    </row>
    <row r="951">
      <c r="A951" s="7"/>
      <c r="C951" s="7"/>
    </row>
    <row r="952">
      <c r="A952" s="7"/>
      <c r="C952" s="7"/>
    </row>
    <row r="953">
      <c r="A953" s="7"/>
      <c r="C953" s="7"/>
    </row>
    <row r="954">
      <c r="A954" s="7"/>
      <c r="C954" s="7"/>
    </row>
    <row r="955">
      <c r="A955" s="7"/>
      <c r="C955" s="7"/>
    </row>
    <row r="956">
      <c r="A956" s="7"/>
      <c r="C956" s="7"/>
    </row>
    <row r="957">
      <c r="A957" s="7"/>
      <c r="C957" s="7"/>
    </row>
    <row r="958">
      <c r="A958" s="7"/>
      <c r="C958" s="7"/>
    </row>
    <row r="959">
      <c r="A959" s="7"/>
      <c r="C959" s="7"/>
    </row>
    <row r="960">
      <c r="A960" s="7"/>
      <c r="C960" s="7"/>
    </row>
    <row r="961">
      <c r="A961" s="7"/>
      <c r="C961" s="7"/>
    </row>
    <row r="962">
      <c r="A962" s="7"/>
      <c r="C962" s="7"/>
    </row>
    <row r="963">
      <c r="A963" s="7"/>
      <c r="C963" s="7"/>
    </row>
    <row r="964">
      <c r="A964" s="7"/>
      <c r="C964" s="7"/>
    </row>
    <row r="965">
      <c r="A965" s="7"/>
      <c r="C965" s="7"/>
    </row>
    <row r="966">
      <c r="A966" s="7"/>
      <c r="C966" s="7"/>
    </row>
    <row r="967">
      <c r="A967" s="7"/>
      <c r="C967" s="7"/>
    </row>
    <row r="968">
      <c r="A968" s="7"/>
      <c r="C968" s="7"/>
    </row>
    <row r="969">
      <c r="A969" s="7"/>
      <c r="C969" s="7"/>
    </row>
    <row r="970">
      <c r="A970" s="7"/>
      <c r="C970" s="7"/>
    </row>
    <row r="971">
      <c r="A971" s="7"/>
      <c r="C971" s="7"/>
    </row>
    <row r="972">
      <c r="A972" s="7"/>
      <c r="C972" s="7"/>
    </row>
    <row r="973">
      <c r="A973" s="7"/>
      <c r="C973" s="7"/>
    </row>
    <row r="974">
      <c r="A974" s="7"/>
      <c r="C974" s="7"/>
    </row>
    <row r="975">
      <c r="A975" s="7"/>
      <c r="C975" s="7"/>
    </row>
    <row r="976">
      <c r="A976" s="7"/>
      <c r="C976" s="7"/>
    </row>
    <row r="977">
      <c r="A977" s="7"/>
      <c r="C977" s="7"/>
    </row>
    <row r="978">
      <c r="A978" s="7"/>
      <c r="C978" s="7"/>
    </row>
    <row r="979">
      <c r="A979" s="7"/>
      <c r="C979" s="7"/>
    </row>
    <row r="980">
      <c r="A980" s="7"/>
      <c r="C980" s="7"/>
    </row>
    <row r="981">
      <c r="A981" s="7"/>
      <c r="C981" s="7"/>
    </row>
    <row r="982">
      <c r="A982" s="7"/>
      <c r="C982" s="7"/>
    </row>
    <row r="983">
      <c r="A983" s="7"/>
      <c r="C983" s="7"/>
    </row>
    <row r="984">
      <c r="A984" s="7"/>
      <c r="C984" s="7"/>
    </row>
    <row r="985">
      <c r="A985" s="7"/>
      <c r="C985" s="7"/>
    </row>
    <row r="986">
      <c r="A986" s="7"/>
      <c r="C986" s="7"/>
    </row>
    <row r="987">
      <c r="A987" s="7"/>
      <c r="C987" s="7"/>
    </row>
    <row r="988">
      <c r="A988" s="7"/>
      <c r="C988" s="7"/>
    </row>
    <row r="989">
      <c r="A989" s="7"/>
      <c r="C989" s="7"/>
    </row>
    <row r="990">
      <c r="A990" s="7"/>
      <c r="C990" s="7"/>
    </row>
    <row r="991">
      <c r="A991" s="7"/>
      <c r="C991" s="7"/>
    </row>
    <row r="992">
      <c r="A992" s="7"/>
      <c r="C992" s="7"/>
    </row>
    <row r="993">
      <c r="A993" s="7"/>
      <c r="C993" s="7"/>
    </row>
    <row r="994">
      <c r="A994" s="7"/>
      <c r="C994" s="7"/>
    </row>
    <row r="995">
      <c r="A995" s="7"/>
      <c r="C995" s="7"/>
    </row>
    <row r="996">
      <c r="A996" s="7"/>
      <c r="C996" s="7"/>
    </row>
    <row r="997">
      <c r="A997" s="7"/>
      <c r="C997" s="7"/>
    </row>
    <row r="998">
      <c r="A998" s="7"/>
      <c r="C998" s="7"/>
    </row>
    <row r="999">
      <c r="A999" s="7"/>
      <c r="C999" s="7"/>
    </row>
    <row r="1000">
      <c r="A1000" s="7"/>
      <c r="C1000" s="7"/>
    </row>
    <row r="1001">
      <c r="A1001" s="7"/>
      <c r="C1001" s="7"/>
    </row>
    <row r="1002">
      <c r="A1002" s="7"/>
      <c r="C1002" s="7"/>
    </row>
    <row r="1003">
      <c r="A1003" s="7"/>
      <c r="C1003" s="7"/>
    </row>
    <row r="1004">
      <c r="A1004" s="7"/>
      <c r="C1004" s="7"/>
    </row>
    <row r="1005">
      <c r="A1005" s="7"/>
      <c r="C1005" s="7"/>
    </row>
    <row r="1006">
      <c r="A1006" s="7"/>
      <c r="C1006" s="7"/>
    </row>
    <row r="1007">
      <c r="A1007" s="7"/>
      <c r="C1007" s="7"/>
    </row>
    <row r="1008">
      <c r="A1008" s="7"/>
      <c r="C1008" s="7"/>
    </row>
    <row r="1009">
      <c r="A1009" s="7"/>
      <c r="C1009" s="7"/>
    </row>
    <row r="1010">
      <c r="A1010" s="7"/>
      <c r="C1010" s="7"/>
    </row>
    <row r="1011">
      <c r="A1011" s="7"/>
      <c r="C1011" s="7"/>
    </row>
    <row r="1012">
      <c r="A1012" s="7"/>
      <c r="C1012" s="7"/>
    </row>
    <row r="1013">
      <c r="A1013" s="7"/>
      <c r="C1013" s="7"/>
    </row>
    <row r="1014">
      <c r="A1014" s="7"/>
      <c r="C1014" s="7"/>
    </row>
    <row r="1015">
      <c r="A1015" s="7"/>
      <c r="C1015" s="7"/>
    </row>
    <row r="1016">
      <c r="A1016" s="7"/>
      <c r="C1016" s="7"/>
    </row>
    <row r="1017">
      <c r="A1017" s="7"/>
      <c r="C1017" s="7"/>
    </row>
    <row r="1018">
      <c r="A1018" s="7"/>
      <c r="C1018" s="7"/>
    </row>
    <row r="1019">
      <c r="A1019" s="7"/>
      <c r="C1019" s="7"/>
    </row>
    <row r="1020">
      <c r="A1020" s="7"/>
      <c r="C1020" s="7"/>
    </row>
    <row r="1021">
      <c r="A1021" s="7"/>
      <c r="C1021" s="7"/>
    </row>
    <row r="1022">
      <c r="A1022" s="7"/>
      <c r="C1022" s="7"/>
    </row>
    <row r="1023">
      <c r="A1023" s="7"/>
      <c r="C1023" s="7"/>
    </row>
    <row r="1024">
      <c r="A1024" s="7"/>
      <c r="C1024" s="7"/>
    </row>
    <row r="1025">
      <c r="A1025" s="7"/>
      <c r="C1025" s="7"/>
    </row>
    <row r="1026">
      <c r="A1026" s="7"/>
      <c r="C1026" s="7"/>
    </row>
    <row r="1027">
      <c r="A1027" s="7"/>
      <c r="C1027" s="7"/>
    </row>
    <row r="1028">
      <c r="A1028" s="7"/>
      <c r="C1028" s="7"/>
    </row>
    <row r="1029">
      <c r="A1029" s="7"/>
      <c r="C1029" s="7"/>
    </row>
    <row r="1030">
      <c r="A1030" s="7"/>
      <c r="C1030" s="7"/>
    </row>
    <row r="1031">
      <c r="A1031" s="7"/>
      <c r="C1031" s="7"/>
    </row>
    <row r="1032">
      <c r="A1032" s="7"/>
      <c r="C1032" s="7"/>
    </row>
    <row r="1033">
      <c r="A1033" s="7"/>
      <c r="C1033" s="7"/>
    </row>
    <row r="1034">
      <c r="A1034" s="7"/>
      <c r="C1034" s="7"/>
    </row>
    <row r="1035">
      <c r="A1035" s="7"/>
      <c r="C1035" s="7"/>
    </row>
    <row r="1036">
      <c r="A1036" s="7"/>
      <c r="C1036" s="7"/>
    </row>
    <row r="1037">
      <c r="A1037" s="7"/>
      <c r="C1037" s="7"/>
    </row>
    <row r="1038">
      <c r="A1038" s="7"/>
      <c r="C1038" s="7"/>
    </row>
    <row r="1039">
      <c r="A1039" s="7"/>
      <c r="C1039" s="7"/>
    </row>
    <row r="1040">
      <c r="A1040" s="7"/>
      <c r="C1040" s="7"/>
    </row>
    <row r="1041">
      <c r="A1041" s="7"/>
      <c r="C1041" s="7"/>
    </row>
    <row r="1042">
      <c r="A1042" s="7"/>
      <c r="C1042" s="7"/>
    </row>
    <row r="1043">
      <c r="A1043" s="7"/>
      <c r="C1043" s="7"/>
    </row>
    <row r="1044">
      <c r="A1044" s="7"/>
      <c r="C1044" s="7"/>
    </row>
    <row r="1045">
      <c r="A1045" s="7"/>
      <c r="C1045" s="7"/>
    </row>
    <row r="1046">
      <c r="A1046" s="7"/>
      <c r="C1046" s="7"/>
    </row>
    <row r="1047">
      <c r="A1047" s="7"/>
      <c r="C1047" s="7"/>
    </row>
    <row r="1048">
      <c r="A1048" s="7"/>
      <c r="C1048" s="7"/>
    </row>
    <row r="1049">
      <c r="A1049" s="7"/>
      <c r="C1049" s="7"/>
    </row>
    <row r="1050">
      <c r="A1050" s="7"/>
      <c r="C1050" s="7"/>
    </row>
    <row r="1051">
      <c r="A1051" s="7"/>
      <c r="C1051" s="7"/>
    </row>
    <row r="1052">
      <c r="A1052" s="7"/>
      <c r="C1052" s="7"/>
    </row>
    <row r="1053">
      <c r="A1053" s="7"/>
      <c r="C1053" s="7"/>
    </row>
    <row r="1054">
      <c r="A1054" s="7"/>
      <c r="C1054" s="7"/>
    </row>
    <row r="1055">
      <c r="A1055" s="7"/>
      <c r="C1055" s="7"/>
    </row>
    <row r="1056">
      <c r="A1056" s="7"/>
      <c r="C1056" s="7"/>
    </row>
    <row r="1057">
      <c r="A1057" s="7"/>
      <c r="C1057" s="7"/>
    </row>
    <row r="1058">
      <c r="A1058" s="7"/>
      <c r="C1058" s="7"/>
    </row>
    <row r="1059">
      <c r="A1059" s="7"/>
      <c r="C1059" s="7"/>
    </row>
    <row r="1060">
      <c r="A1060" s="7"/>
      <c r="C1060" s="7"/>
    </row>
    <row r="1061">
      <c r="A1061" s="7"/>
      <c r="C1061" s="7"/>
    </row>
    <row r="1062">
      <c r="A1062" s="7"/>
      <c r="C1062" s="7"/>
    </row>
    <row r="1063">
      <c r="A1063" s="7"/>
      <c r="C1063" s="7"/>
    </row>
    <row r="1064">
      <c r="A1064" s="7"/>
      <c r="C1064" s="7"/>
    </row>
    <row r="1065">
      <c r="A1065" s="7"/>
      <c r="C1065" s="7"/>
    </row>
    <row r="1066">
      <c r="A1066" s="7"/>
      <c r="C1066" s="7"/>
    </row>
    <row r="1067">
      <c r="A1067" s="7"/>
      <c r="C1067" s="7"/>
    </row>
    <row r="1068">
      <c r="A1068" s="7"/>
      <c r="C1068" s="7"/>
    </row>
    <row r="1069">
      <c r="A1069" s="7"/>
      <c r="C1069" s="7"/>
    </row>
    <row r="1070">
      <c r="A1070" s="7"/>
      <c r="C1070" s="7"/>
    </row>
    <row r="1071">
      <c r="A1071" s="7"/>
      <c r="C1071" s="7"/>
    </row>
    <row r="1072">
      <c r="A1072" s="7"/>
      <c r="C1072" s="7"/>
    </row>
    <row r="1073">
      <c r="A1073" s="7"/>
      <c r="C1073" s="7"/>
    </row>
    <row r="1074">
      <c r="A1074" s="7"/>
      <c r="C1074" s="7"/>
    </row>
    <row r="1075">
      <c r="A1075" s="7"/>
      <c r="C1075" s="7"/>
    </row>
    <row r="1076">
      <c r="A1076" s="7"/>
      <c r="C1076" s="7"/>
    </row>
    <row r="1077">
      <c r="A1077" s="7"/>
      <c r="C1077" s="7"/>
    </row>
    <row r="1078">
      <c r="A1078" s="7"/>
      <c r="C1078" s="7"/>
    </row>
    <row r="1079">
      <c r="A1079" s="7"/>
      <c r="C1079" s="7"/>
    </row>
    <row r="1080">
      <c r="A1080" s="7"/>
      <c r="C1080" s="7"/>
    </row>
    <row r="1081">
      <c r="A1081" s="7"/>
      <c r="C1081" s="7"/>
    </row>
    <row r="1082">
      <c r="A1082" s="7"/>
      <c r="C1082" s="7"/>
    </row>
    <row r="1083">
      <c r="A1083" s="7"/>
      <c r="C1083" s="7"/>
    </row>
    <row r="1084">
      <c r="A1084" s="7"/>
      <c r="C1084" s="7"/>
    </row>
    <row r="1085">
      <c r="A1085" s="7"/>
      <c r="C1085" s="7"/>
    </row>
    <row r="1086">
      <c r="A1086" s="7"/>
      <c r="C1086" s="7"/>
    </row>
    <row r="1087">
      <c r="A1087" s="7"/>
      <c r="C1087" s="7"/>
    </row>
    <row r="1088">
      <c r="A1088" s="7"/>
      <c r="C1088" s="7"/>
    </row>
    <row r="1089">
      <c r="A1089" s="7"/>
      <c r="C1089" s="7"/>
    </row>
    <row r="1090">
      <c r="A1090" s="7"/>
      <c r="C1090" s="7"/>
    </row>
    <row r="1091">
      <c r="A1091" s="7"/>
      <c r="C1091" s="7"/>
    </row>
    <row r="1092">
      <c r="A1092" s="7"/>
      <c r="C1092" s="7"/>
    </row>
    <row r="1093">
      <c r="A1093" s="7"/>
      <c r="C1093" s="7"/>
    </row>
    <row r="1094">
      <c r="A1094" s="7"/>
      <c r="C1094" s="7"/>
    </row>
    <row r="1095">
      <c r="A1095" s="7"/>
      <c r="C1095" s="7"/>
    </row>
    <row r="1096">
      <c r="A1096" s="7"/>
      <c r="C1096" s="7"/>
    </row>
    <row r="1097">
      <c r="A1097" s="7"/>
      <c r="C1097" s="7"/>
    </row>
    <row r="1098">
      <c r="A1098" s="7"/>
      <c r="C1098" s="7"/>
    </row>
    <row r="1099">
      <c r="A1099" s="7"/>
      <c r="C1099" s="7"/>
    </row>
    <row r="1100">
      <c r="A1100" s="7"/>
      <c r="C1100" s="7"/>
    </row>
    <row r="1101">
      <c r="A1101" s="7"/>
      <c r="C1101" s="7"/>
    </row>
    <row r="1102">
      <c r="A1102" s="7"/>
      <c r="C1102" s="7"/>
    </row>
    <row r="1103">
      <c r="A1103" s="7"/>
      <c r="C1103" s="7"/>
    </row>
    <row r="1104">
      <c r="A1104" s="7"/>
      <c r="C1104" s="7"/>
    </row>
    <row r="1105">
      <c r="A1105" s="7"/>
      <c r="C1105" s="7"/>
    </row>
    <row r="1106">
      <c r="A1106" s="7"/>
      <c r="C1106" s="7"/>
    </row>
    <row r="1107">
      <c r="A1107" s="7"/>
      <c r="C1107" s="7"/>
    </row>
    <row r="1108">
      <c r="A1108" s="7"/>
      <c r="C1108" s="7"/>
    </row>
    <row r="1109">
      <c r="A1109" s="7"/>
      <c r="C1109" s="7"/>
    </row>
    <row r="1110">
      <c r="A1110" s="7"/>
      <c r="C1110" s="7"/>
    </row>
    <row r="1111">
      <c r="A1111" s="7"/>
      <c r="C1111" s="7"/>
    </row>
    <row r="1112">
      <c r="A1112" s="7"/>
      <c r="C1112" s="7"/>
    </row>
    <row r="1113">
      <c r="A1113" s="7"/>
      <c r="C1113" s="7"/>
    </row>
    <row r="1114">
      <c r="A1114" s="7"/>
      <c r="C1114" s="7"/>
    </row>
    <row r="1115">
      <c r="A1115" s="7"/>
      <c r="C1115" s="7"/>
    </row>
    <row r="1116">
      <c r="A1116" s="7"/>
      <c r="C1116" s="7"/>
    </row>
    <row r="1117">
      <c r="A1117" s="7"/>
      <c r="C1117" s="7"/>
    </row>
    <row r="1118">
      <c r="A1118" s="7"/>
      <c r="C1118" s="7"/>
    </row>
    <row r="1119">
      <c r="A1119" s="7"/>
      <c r="C1119" s="7"/>
    </row>
    <row r="1120">
      <c r="A1120" s="7"/>
      <c r="C1120" s="7"/>
    </row>
    <row r="1121">
      <c r="A1121" s="7"/>
      <c r="C1121" s="7"/>
    </row>
    <row r="1122">
      <c r="A1122" s="7"/>
      <c r="C1122" s="7"/>
    </row>
    <row r="1123">
      <c r="A1123" s="7"/>
      <c r="C1123" s="7"/>
    </row>
    <row r="1124">
      <c r="A1124" s="7"/>
      <c r="C1124" s="7"/>
    </row>
    <row r="1125">
      <c r="A1125" s="7"/>
      <c r="C1125" s="7"/>
    </row>
    <row r="1126">
      <c r="A1126" s="7"/>
      <c r="C1126" s="7"/>
    </row>
    <row r="1127">
      <c r="A1127" s="7"/>
      <c r="C1127" s="7"/>
    </row>
    <row r="1128">
      <c r="A1128" s="7"/>
      <c r="C1128" s="7"/>
    </row>
    <row r="1129">
      <c r="A1129" s="7"/>
      <c r="C1129" s="7"/>
    </row>
    <row r="1130">
      <c r="A1130" s="7"/>
      <c r="C1130" s="7"/>
    </row>
    <row r="1131">
      <c r="A1131" s="7"/>
      <c r="C1131" s="7"/>
    </row>
    <row r="1132">
      <c r="A1132" s="7"/>
      <c r="C1132" s="7"/>
    </row>
    <row r="1133">
      <c r="A1133" s="7"/>
      <c r="C1133" s="7"/>
    </row>
    <row r="1134">
      <c r="A1134" s="7"/>
      <c r="C1134" s="7"/>
    </row>
    <row r="1135">
      <c r="A1135" s="7"/>
      <c r="C1135" s="7"/>
    </row>
    <row r="1136">
      <c r="A1136" s="7"/>
      <c r="C1136" s="7"/>
    </row>
    <row r="1137">
      <c r="A1137" s="7"/>
      <c r="C1137" s="7"/>
    </row>
    <row r="1138">
      <c r="A1138" s="7"/>
      <c r="C1138" s="7"/>
    </row>
    <row r="1139">
      <c r="A1139" s="7"/>
      <c r="C1139" s="7"/>
    </row>
    <row r="1140">
      <c r="A1140" s="7"/>
      <c r="C1140" s="7"/>
    </row>
    <row r="1141">
      <c r="A1141" s="7"/>
      <c r="C1141" s="7"/>
    </row>
    <row r="1142">
      <c r="A1142" s="7"/>
      <c r="C1142" s="7"/>
    </row>
    <row r="1143">
      <c r="A1143" s="7"/>
      <c r="C1143" s="7"/>
    </row>
    <row r="1144">
      <c r="A1144" s="7"/>
      <c r="C1144" s="7"/>
    </row>
    <row r="1145">
      <c r="A1145" s="7"/>
      <c r="C1145" s="7"/>
    </row>
    <row r="1146">
      <c r="A1146" s="7"/>
      <c r="C1146" s="7"/>
    </row>
    <row r="1147">
      <c r="A1147" s="7"/>
      <c r="C1147" s="7"/>
    </row>
    <row r="1148">
      <c r="A1148" s="7"/>
      <c r="C1148" s="7"/>
    </row>
    <row r="1149">
      <c r="A1149" s="7"/>
      <c r="C1149" s="7"/>
    </row>
    <row r="1150">
      <c r="A1150" s="7"/>
      <c r="C1150" s="7"/>
    </row>
    <row r="1151">
      <c r="A1151" s="7"/>
      <c r="C1151" s="7"/>
    </row>
    <row r="1152">
      <c r="A1152" s="7"/>
      <c r="C1152" s="7"/>
    </row>
    <row r="1153">
      <c r="A1153" s="7"/>
      <c r="C1153" s="7"/>
    </row>
    <row r="1154">
      <c r="A1154" s="7"/>
      <c r="C1154" s="7"/>
    </row>
    <row r="1155">
      <c r="A1155" s="7"/>
      <c r="C1155" s="7"/>
    </row>
    <row r="1156">
      <c r="A1156" s="7"/>
      <c r="C1156" s="7"/>
    </row>
    <row r="1157">
      <c r="A1157" s="7"/>
      <c r="C1157" s="7"/>
    </row>
    <row r="1158">
      <c r="A1158" s="7"/>
      <c r="C1158" s="7"/>
    </row>
    <row r="1159">
      <c r="A1159" s="7"/>
      <c r="C1159" s="7"/>
    </row>
    <row r="1160">
      <c r="A1160" s="7"/>
      <c r="C1160" s="7"/>
    </row>
    <row r="1161">
      <c r="A1161" s="7"/>
      <c r="C1161" s="7"/>
    </row>
    <row r="1162">
      <c r="A1162" s="7"/>
      <c r="C1162" s="7"/>
    </row>
    <row r="1163">
      <c r="A1163" s="7"/>
      <c r="C1163" s="7"/>
    </row>
    <row r="1164">
      <c r="A1164" s="7"/>
      <c r="C1164" s="7"/>
    </row>
    <row r="1165">
      <c r="A1165" s="7"/>
      <c r="C1165" s="7"/>
    </row>
    <row r="1166">
      <c r="A1166" s="7"/>
      <c r="C1166" s="7"/>
    </row>
    <row r="1167">
      <c r="A1167" s="7"/>
      <c r="C1167" s="7"/>
    </row>
    <row r="1168">
      <c r="A1168" s="7"/>
      <c r="C1168" s="7"/>
    </row>
    <row r="1169">
      <c r="A1169" s="7"/>
      <c r="C1169" s="7"/>
    </row>
    <row r="1170">
      <c r="A1170" s="7"/>
      <c r="C1170" s="7"/>
    </row>
    <row r="1171">
      <c r="A1171" s="7"/>
      <c r="C1171" s="7"/>
    </row>
    <row r="1172">
      <c r="A1172" s="7"/>
      <c r="C1172" s="7"/>
    </row>
    <row r="1173">
      <c r="A1173" s="7"/>
      <c r="C1173" s="7"/>
    </row>
    <row r="1174">
      <c r="A1174" s="7"/>
      <c r="C1174" s="7"/>
    </row>
    <row r="1175">
      <c r="A1175" s="7"/>
      <c r="C1175" s="7"/>
    </row>
    <row r="1176">
      <c r="A1176" s="7"/>
      <c r="C1176" s="7"/>
    </row>
    <row r="1177">
      <c r="A1177" s="7"/>
      <c r="C1177" s="7"/>
    </row>
    <row r="1178">
      <c r="A1178" s="7"/>
      <c r="C1178" s="7"/>
    </row>
    <row r="1179">
      <c r="A1179" s="7"/>
      <c r="C1179" s="7"/>
    </row>
    <row r="1180">
      <c r="A1180" s="7"/>
      <c r="C1180" s="7"/>
    </row>
    <row r="1181">
      <c r="A1181" s="7"/>
      <c r="C1181" s="7"/>
    </row>
    <row r="1182">
      <c r="A1182" s="7"/>
      <c r="C1182" s="7"/>
    </row>
    <row r="1183">
      <c r="A1183" s="7"/>
      <c r="C1183" s="7"/>
    </row>
    <row r="1184">
      <c r="A1184" s="7"/>
      <c r="C1184" s="7"/>
    </row>
    <row r="1185">
      <c r="A1185" s="7"/>
      <c r="C1185" s="7"/>
    </row>
  </sheetData>
  <mergeCells count="1">
    <mergeCell ref="A1:G1"/>
  </mergeCells>
  <hyperlinks>
    <hyperlink r:id="rId1" ref="B220"/>
  </hyperlinks>
  <drawing r:id="rId2"/>
</worksheet>
</file>