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8\_backup-SMDUH\SMDUH\__OBRAS\__LICITAÇÃO\__ATA DE CALÇADAS E ESTACIONAMENTOS\PLANILHA LICITANTE\"/>
    </mc:Choice>
  </mc:AlternateContent>
  <xr:revisionPtr revIDLastSave="0" documentId="13_ncr:1_{A5999E18-76A3-4E75-9D8B-13941CD69F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</sheets>
  <definedNames>
    <definedName name="_xlnm._FilterDatabase" localSheetId="0" hidden="1">Orçamento!$A$10:$J$10</definedName>
  </definedNames>
  <calcPr calcId="191029"/>
</workbook>
</file>

<file path=xl/calcChain.xml><?xml version="1.0" encoding="utf-8"?>
<calcChain xmlns="http://schemas.openxmlformats.org/spreadsheetml/2006/main">
  <c r="I22" i="1" l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21" i="1"/>
  <c r="J21" i="1" s="1"/>
  <c r="I18" i="1"/>
  <c r="J18" i="1" s="1"/>
  <c r="I19" i="1"/>
  <c r="J19" i="1" s="1"/>
  <c r="I17" i="1"/>
  <c r="J17" i="1" s="1"/>
  <c r="I14" i="1"/>
  <c r="J14" i="1" s="1"/>
  <c r="I15" i="1"/>
  <c r="J15" i="1" s="1"/>
  <c r="I13" i="1"/>
  <c r="J13" i="1" s="1"/>
  <c r="J16" i="1" l="1"/>
  <c r="J12" i="1"/>
  <c r="J20" i="1" l="1"/>
  <c r="J4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Mirela Miorim</author>
  </authors>
  <commentList>
    <comment ref="A12" authorId="0" shapeId="0" xr:uid="{09A348A1-8411-49CA-8148-59E76BAF80D7}">
      <text>
        <r>
          <rPr>
            <b/>
            <sz val="9"/>
            <color indexed="81"/>
            <rFont val="Segoe UI"/>
            <charset val="1"/>
          </rPr>
          <t>Mirela Miorim:</t>
        </r>
        <r>
          <rPr>
            <sz val="9"/>
            <color indexed="81"/>
            <rFont val="Segoe UI"/>
            <charset val="1"/>
          </rPr>
          <t xml:space="preserve">
A</t>
        </r>
      </text>
    </comment>
    <comment ref="F12" authorId="0" shapeId="0" xr:uid="{C6DB790F-CBDF-4ECE-BF91-F95C8C5CA748}">
      <text>
        <r>
          <rPr>
            <b/>
            <sz val="9"/>
            <color indexed="81"/>
            <rFont val="Segoe UI"/>
            <charset val="1"/>
          </rPr>
          <t>Mirela Miorim:</t>
        </r>
        <r>
          <rPr>
            <sz val="9"/>
            <color indexed="81"/>
            <rFont val="Segoe UI"/>
            <charset val="1"/>
          </rPr>
          <t xml:space="preserve">
apagar
</t>
        </r>
      </text>
    </comment>
    <comment ref="A13" authorId="0" shapeId="0" xr:uid="{88C74CE5-F750-468C-9604-1FEC60FDA20E}">
      <text>
        <r>
          <rPr>
            <b/>
            <sz val="9"/>
            <color indexed="81"/>
            <rFont val="Segoe UI"/>
            <charset val="1"/>
          </rPr>
          <t>Mirela Miorim:</t>
        </r>
        <r>
          <rPr>
            <sz val="9"/>
            <color indexed="81"/>
            <rFont val="Segoe UI"/>
            <charset val="1"/>
          </rPr>
          <t xml:space="preserve">
1
(ITENS CORRIDOS)
</t>
        </r>
      </text>
    </comment>
  </commentList>
</comments>
</file>

<file path=xl/sharedStrings.xml><?xml version="1.0" encoding="utf-8"?>
<sst xmlns="http://schemas.openxmlformats.org/spreadsheetml/2006/main" count="128" uniqueCount="64">
  <si>
    <r>
      <rPr>
        <b/>
        <sz val="11"/>
        <color rgb="FF000000"/>
        <rFont val="Calibri"/>
        <family val="2"/>
      </rPr>
      <t xml:space="preserve">Número: </t>
    </r>
    <r>
      <rPr>
        <sz val="11"/>
        <color rgb="FF000000"/>
        <rFont val="Calibri"/>
        <family val="2"/>
      </rPr>
      <t>65</t>
    </r>
  </si>
  <si>
    <r>
      <rPr>
        <b/>
        <sz val="11"/>
        <color rgb="FF000000"/>
        <rFont val="Calibri"/>
        <family val="2"/>
      </rPr>
      <t xml:space="preserve">CNPJ: </t>
    </r>
    <r>
      <rPr>
        <sz val="11"/>
        <color rgb="FF000000"/>
        <rFont val="Calibri"/>
        <family val="2"/>
      </rPr>
      <t>94309291000148</t>
    </r>
  </si>
  <si>
    <r>
      <rPr>
        <b/>
        <sz val="11"/>
        <color rgb="FF000000"/>
        <rFont val="Calibri"/>
        <family val="2"/>
      </rPr>
      <t xml:space="preserve">Empresa: </t>
    </r>
    <r>
      <rPr>
        <sz val="11"/>
        <color rgb="FF000000"/>
        <rFont val="Calibri"/>
        <family val="2"/>
      </rPr>
      <t>Prefeitura Municipal de Nova Santa Rita</t>
    </r>
  </si>
  <si>
    <r>
      <rPr>
        <b/>
        <sz val="11"/>
        <color rgb="FF000000"/>
        <rFont val="Calibri"/>
        <family val="2"/>
      </rPr>
      <t xml:space="preserve">Obra: </t>
    </r>
    <r>
      <rPr>
        <sz val="11"/>
        <color rgb="FF000000"/>
        <rFont val="Calibri"/>
        <family val="2"/>
      </rPr>
      <t>CALÇADA, REPAROS DE PAVIMENTOS EM BLOCO INTERTRAVADOS E ESTACIONAMENTOS</t>
    </r>
  </si>
  <si>
    <r>
      <rPr>
        <b/>
        <sz val="11"/>
        <color rgb="FF000000"/>
        <rFont val="Calibri"/>
        <family val="2"/>
      </rPr>
      <t xml:space="preserve">Orçamento: </t>
    </r>
    <r>
      <rPr>
        <sz val="11"/>
        <color rgb="FF000000"/>
        <rFont val="Calibri"/>
        <family val="2"/>
      </rPr>
      <t>ATA DE CALÇAMENTOS</t>
    </r>
  </si>
  <si>
    <t>Planilha Sintética Simples</t>
  </si>
  <si>
    <r>
      <rPr>
        <b/>
        <sz val="11"/>
        <color rgb="FF000000"/>
        <rFont val="Calibri"/>
        <family val="2"/>
      </rPr>
      <t xml:space="preserve">BDI Padrão: </t>
    </r>
    <r>
      <rPr>
        <sz val="11"/>
        <color rgb="FF000000"/>
        <rFont val="Calibri"/>
        <family val="2"/>
      </rPr>
      <t>20,090%</t>
    </r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</si>
  <si>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</si>
  <si>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</si>
  <si>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</si>
  <si>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</si>
  <si>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</si>
  <si>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</si>
  <si>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</si>
  <si>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</si>
  <si>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</si>
  <si>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</t>
  </si>
  <si>
    <t>PASSEIO COM BLOCOS INTERTRAVADOS DE CONCRETO</t>
  </si>
  <si>
    <t>três milhões, quatrocentos e oito mil e cinquenta reais</t>
  </si>
  <si>
    <t>Composição</t>
  </si>
  <si>
    <t>SINAPI</t>
  </si>
  <si>
    <t>EXECUÇÃO DE PASSEIO EM PISO INTERTRAVADO, COM BLOCO RETANGULAR COR NATURAL DE 20 X 10 CM, ESPESSURA 6 CM. AF_10/2022</t>
  </si>
  <si>
    <t>M2</t>
  </si>
  <si>
    <t>EXECUÇÃO DE PASSEIO EM PISO INTERTRAVADO, COM BLOCO RETANGULAR COLORIDO DE 20 X 10 CM, ESPESSURA 6 CM. AF_10/2022</t>
  </si>
  <si>
    <t>EXECUÇÃO DE PAVIMENTO EM PISO INTERTRAVADO, COM BLOCO 16 FACES DE 22 X 11 CM, ESPESSURA 8 CM. AF_10/2022</t>
  </si>
  <si>
    <t>PASSEIO COM CONCRETO</t>
  </si>
  <si>
    <t>setecentos e dez mil e novecentos e oitenta e cinco reais</t>
  </si>
  <si>
    <t>EXECUÇÃO DE PASSEIO (CALÇADA) OU PISO DE CONCRETO COM CONCRETO MOLDADO IN LOCO, FEITO EM OBRA, ACABAMENTO CONVENCIONAL, NÃO ARMADO. AF_08/2022</t>
  </si>
  <si>
    <t>M3</t>
  </si>
  <si>
    <t>EXECUÇÃO DE PASSEIO (CALÇADA) OU PISO DE CONCRETO COM CONCRETO MOLDADO IN LOCO, USINADO, ACABAMENTO CONVENCIONAL, ESPESSURA 8 CM, ARMADO. AF_08/2022</t>
  </si>
  <si>
    <t>EXECUÇÃO DE PASSEIO (CALÇADA) OU PISO DE CONCRETO COM CONCRETO MOLDADO IN LOCO, USINADO, ACABAMENTO CONVENCIONAL, ESPESSURA 6 CM, ARMADO. AF_08/2022</t>
  </si>
  <si>
    <t>SERVIÇOS COMPLEMENTARES</t>
  </si>
  <si>
    <t>um milhão, quinhentos e quarenta e três mil, duzentos e cinquenta e sete reais e cinquenta centavos</t>
  </si>
  <si>
    <t>SICRO</t>
  </si>
  <si>
    <t>Reaterro e compactação com soquete vibratório</t>
  </si>
  <si>
    <t>m³</t>
  </si>
  <si>
    <t>REGULARIZAÇÃO DE SUPERFÍCIES COM MOTONIVELADORA. AF_09/2024</t>
  </si>
  <si>
    <t>REGULARIZAÇÃO E COMPACTAÇÃO DE SUBLEITO DE SOLO PREDOMINANTEMENTE ARGILOSO, PARA OBRAS DE CONSTRUÇÃO DE PAVIMENTOS. AF_09/2024</t>
  </si>
  <si>
    <t>CONSTRUÇÃO DE BASE E SUB-BASE PARA PAVIMENTAÇÃO DE MACADAME SECO, COM ESPESSURA DE 15 CM - EXCLUSIVE CARGA E TRANSPORTE. AF_09/2024</t>
  </si>
  <si>
    <t>CONSTRUÇÃO DE BASE E SUB-BASE PARA PAVIMENTAÇÃO DE RACHÃO, COM ESPESSURA DE 40 CM - EXCLUSIVE CARGA E TRANSPORTE. AF_09/2024</t>
  </si>
  <si>
    <t>ASSENTAMENTO DE GUIA (MEIO-FIO) EM TRECHO RETO, CONFECCIONADA EM CONCRETO PRÉ-FABRICADO, DIMENSÕES 100X15X13X30 CM (COMPRIMENTO X BASE INFERIOR X BASE SUPERIOR X ALTURA). AF_01/2024</t>
  </si>
  <si>
    <t>M</t>
  </si>
  <si>
    <t>LASTRO COM MATERIAL GRANULAR (PEDRA BRITADA N.1 E PEDRA BRITADA N.2), APLICADO EM PISOS OU LAJES SOBRE SOLO, ESPESSURA DE *10 CM*. AF_01/2024</t>
  </si>
  <si>
    <t>PINTURA DE MEIO-FIO COM TINTA BRANCA A BASE DE CAL (CAIAÇÃO). AF_05/2021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</si>
  <si>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</si>
  <si>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PISO PODOTÁTIL DE ALERTA OU DIRECIONAL, DE CONCRETO, ASSENTADO SOBRE ARGAMASSA. AF_03/2024</t>
  </si>
  <si>
    <t>SANEAGO</t>
  </si>
  <si>
    <t>LIMPEZA MANUAL TERRENO</t>
  </si>
  <si>
    <t>TRANSPORTE COM CAMINHÃO BASCULANTE DE 10 M³, EM VIA URBANA PAVIMENTADA, DMT ATÉ 30 KM (UNIDADE: M3XKM). AF_07/2020</t>
  </si>
  <si>
    <t>M3XKM</t>
  </si>
  <si>
    <t>ATERRO MECANIZADO DE VALA COM ESCAVADEIRA HIDRÁULICA (CAPACIDADE DA CAÇAMBA: 0,8 M³/POTÊNCIA: 111 HP), LARGURA ATÉ 2,5 M, PROFUNDIDADE DE 3,0 A 6,0 M, COM SOLO ARGILO-ARENOSO. AF_08/2023</t>
  </si>
  <si>
    <t>DEMOLIÇÃO DE GUIAS, SARJETAS OU SARJETÕES, DE FORMA MECANIZADA, SEM REAPROVEITAMENTO. AF_09/2023</t>
  </si>
  <si>
    <t>REMOÇAO DE GUIAS PRÉ-FABRICADAS DE CONCRETO, DE FORMA MECANIZADA, COM REAPROVEITAMENTO. AF_09/2023</t>
  </si>
  <si>
    <t>DEMOLIÇÃO DE PISO DE CONCRETO SIMPLES, DE FORMA MECANIZADA COM MARTELETE, SEM REAPROVEITAMENTO. AF_09/2023</t>
  </si>
  <si>
    <t>ASSENTAMENTO DE GUIA (MEIO-FIO) EM TRECHO RETO, CONFECCIONADA EM CONCRETO PRÉ-FABRICADO, DIMENSÕES 80X08X08X25 CM (COMPRIMENTO X BASE INFERIOR X BASE SUPERIOR X ALTURA). AF_01/2024</t>
  </si>
  <si>
    <t>REMOÇÃO DE PISO DE BLOCO INTERTRAVADO OU DE PEDRA PORTUGUESA, DE FORMA MANUAL, COM REAPROVEITAMENTO. AF_09/2023</t>
  </si>
  <si>
    <t>_________________________________</t>
  </si>
  <si>
    <t>RODRIGO NASCIMENTO MINATTO</t>
  </si>
  <si>
    <t>Engenheiro Civil</t>
  </si>
  <si>
    <t>Mat. 16223-1</t>
  </si>
  <si>
    <r>
      <rPr>
        <b/>
        <sz val="11"/>
        <color rgb="FF000000"/>
        <rFont val="Calibri"/>
        <family val="2"/>
      </rPr>
      <t xml:space="preserve">Bancos: </t>
    </r>
    <r>
      <rPr>
        <sz val="11"/>
        <color rgb="FF000000"/>
        <rFont val="Calibri"/>
        <family val="2"/>
      </rPr>
      <t>SINAPI 04/2025
SANEAGO: GO 10/2023
SICRO3: RS 1/2025</t>
    </r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</si>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</sst>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8"/>
      <name val="Calibri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4" fontId="0" fillId="0" borderId="0" xfId="0" applyNumberFormat="1"/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Alignment="1" applyProtection="1">
      <alignment wrapText="1"/>
    </xf>
    <xf numFmtId="4" fontId="0" fillId="0" borderId="0" xfId="0" applyNumberFormat="1" applyProtection="1"/>
    <xf numFmtId="4" fontId="4" fillId="0" borderId="0" xfId="0" applyNumberFormat="1" applyFont="1" applyProtection="1"/>
    <xf numFmtId="164" fontId="4" fillId="0" borderId="0" xfId="0" applyNumberFormat="1" applyFont="1" applyProtection="1"/>
    <xf numFmtId="164" fontId="1" fillId="0" borderId="0" xfId="1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3" fillId="4" borderId="0" xfId="0" applyFont="1" applyFill="1" applyProtection="1"/>
    <xf numFmtId="0" fontId="3" fillId="4" borderId="0" xfId="0" applyFont="1" applyFill="1" applyAlignment="1" applyProtection="1">
      <alignment wrapText="1"/>
    </xf>
    <xf numFmtId="0" fontId="3" fillId="4" borderId="0" xfId="0" applyFont="1" applyFill="1" applyAlignment="1" applyProtection="1">
      <alignment wrapText="1"/>
    </xf>
    <xf numFmtId="4" fontId="3" fillId="4" borderId="0" xfId="0" applyNumberFormat="1" applyFont="1" applyFill="1" applyAlignment="1" applyProtection="1">
      <alignment wrapText="1"/>
    </xf>
    <xf numFmtId="164" fontId="1" fillId="6" borderId="0" xfId="0" applyNumberFormat="1" applyFont="1" applyFill="1" applyProtection="1"/>
    <xf numFmtId="0" fontId="3" fillId="5" borderId="0" xfId="0" applyFont="1" applyFill="1" applyAlignment="1" applyProtection="1">
      <alignment wrapText="1"/>
    </xf>
    <xf numFmtId="4" fontId="3" fillId="5" borderId="0" xfId="0" applyNumberFormat="1" applyFont="1" applyFill="1" applyAlignment="1" applyProtection="1">
      <alignment wrapText="1"/>
    </xf>
    <xf numFmtId="0" fontId="0" fillId="2" borderId="1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2" xfId="0" applyFill="1" applyBorder="1" applyProtection="1"/>
    <xf numFmtId="0" fontId="0" fillId="2" borderId="0" xfId="0" applyFill="1" applyProtection="1"/>
    <xf numFmtId="0" fontId="0" fillId="2" borderId="6" xfId="0" applyFill="1" applyBorder="1" applyProtection="1"/>
    <xf numFmtId="0" fontId="2" fillId="2" borderId="0" xfId="0" applyFont="1" applyFill="1" applyAlignment="1" applyProtection="1">
      <alignment horizontal="center"/>
    </xf>
    <xf numFmtId="10" fontId="0" fillId="2" borderId="0" xfId="0" applyNumberFormat="1" applyFill="1" applyProtection="1"/>
    <xf numFmtId="0" fontId="6" fillId="2" borderId="8" xfId="0" applyFont="1" applyFill="1" applyBorder="1" applyAlignment="1" applyProtection="1">
      <alignment vertical="center" wrapText="1"/>
    </xf>
    <xf numFmtId="0" fontId="0" fillId="2" borderId="4" xfId="0" applyFill="1" applyBorder="1" applyProtection="1"/>
    <xf numFmtId="0" fontId="0" fillId="2" borderId="4" xfId="0" applyFill="1" applyBorder="1" applyProtection="1"/>
    <xf numFmtId="0" fontId="0" fillId="2" borderId="7" xfId="0" applyFill="1" applyBorder="1" applyProtection="1"/>
    <xf numFmtId="0" fontId="0" fillId="3" borderId="9" xfId="0" applyFill="1" applyBorder="1" applyProtection="1"/>
    <xf numFmtId="0" fontId="0" fillId="3" borderId="9" xfId="0" applyFill="1" applyBorder="1" applyAlignment="1" applyProtection="1">
      <alignment wrapText="1"/>
    </xf>
    <xf numFmtId="4" fontId="0" fillId="3" borderId="9" xfId="0" applyNumberFormat="1" applyFill="1" applyBorder="1" applyProtection="1"/>
    <xf numFmtId="4" fontId="6" fillId="0" borderId="0" xfId="0" applyNumberFormat="1" applyFont="1" applyProtection="1"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1000126</xdr:colOff>
      <xdr:row>2</xdr:row>
      <xdr:rowOff>47985</xdr:rowOff>
    </xdr:from>
    <xdr:ext cx="1102424" cy="120931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1" y="295635"/>
          <a:ext cx="1102424" cy="120931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workbookViewId="0">
      <pane ySplit="10" topLeftCell="A11" activePane="bottomLeft" state="frozen"/>
      <selection pane="bottomLeft" activeCell="H13" sqref="H13"/>
    </sheetView>
  </sheetViews>
  <sheetFormatPr defaultRowHeight="15" x14ac:dyDescent="0.25"/>
  <cols>
    <col min="1" max="1" width="11" customWidth="1"/>
    <col min="2" max="4" width="13" customWidth="1"/>
    <col min="5" max="5" width="80" customWidth="1"/>
    <col min="6" max="7" width="10" customWidth="1"/>
    <col min="8" max="8" width="13" customWidth="1"/>
    <col min="9" max="10" width="17" customWidth="1"/>
  </cols>
  <sheetData>
    <row r="1" spans="1:10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3"/>
    </row>
    <row r="3" spans="1:10" x14ac:dyDescent="0.25">
      <c r="A3" s="24" t="s">
        <v>1</v>
      </c>
      <c r="B3" s="25"/>
      <c r="C3" s="25"/>
      <c r="D3" s="25"/>
      <c r="E3" s="25"/>
      <c r="F3" s="25" t="s">
        <v>2</v>
      </c>
      <c r="G3" s="25"/>
      <c r="H3" s="25"/>
      <c r="I3" s="25"/>
      <c r="J3" s="26"/>
    </row>
    <row r="4" spans="1:10" x14ac:dyDescent="0.25">
      <c r="A4" s="24" t="s">
        <v>3</v>
      </c>
      <c r="B4" s="25"/>
      <c r="C4" s="25"/>
      <c r="D4" s="25"/>
      <c r="E4" s="25"/>
      <c r="F4" s="25"/>
      <c r="G4" s="25"/>
      <c r="H4" s="25"/>
      <c r="I4" s="25"/>
      <c r="J4" s="26"/>
    </row>
    <row r="5" spans="1:10" x14ac:dyDescent="0.25">
      <c r="A5" s="24" t="s">
        <v>4</v>
      </c>
      <c r="B5" s="25"/>
      <c r="C5" s="25"/>
      <c r="D5" s="25"/>
      <c r="E5" s="25"/>
      <c r="F5" s="25"/>
      <c r="G5" s="25"/>
      <c r="H5" s="25"/>
      <c r="I5" s="25"/>
      <c r="J5" s="26"/>
    </row>
    <row r="6" spans="1:10" ht="20.100000000000001" customHeight="1" x14ac:dyDescent="0.4">
      <c r="A6" s="24"/>
      <c r="B6" s="25"/>
      <c r="C6" s="25"/>
      <c r="D6" s="25"/>
      <c r="E6" s="27" t="s">
        <v>5</v>
      </c>
      <c r="F6" s="25"/>
      <c r="G6" s="25"/>
      <c r="H6" s="25"/>
      <c r="I6" s="25"/>
      <c r="J6" s="26"/>
    </row>
    <row r="7" spans="1:10" x14ac:dyDescent="0.25">
      <c r="A7" s="24" t="s">
        <v>6</v>
      </c>
      <c r="B7" s="28">
        <v>0.2009</v>
      </c>
      <c r="C7" s="25"/>
      <c r="D7" s="25"/>
      <c r="E7" s="25"/>
      <c r="F7" s="25"/>
      <c r="G7" s="25"/>
      <c r="H7" s="25"/>
      <c r="I7" s="25"/>
      <c r="J7" s="26"/>
    </row>
    <row r="8" spans="1:10" ht="45" customHeight="1" x14ac:dyDescent="0.25">
      <c r="A8" s="29" t="s">
        <v>60</v>
      </c>
      <c r="B8" s="30"/>
      <c r="C8" s="31"/>
      <c r="D8" s="31"/>
      <c r="E8" s="31"/>
      <c r="F8" s="31"/>
      <c r="G8" s="31"/>
      <c r="H8" s="31"/>
      <c r="I8" s="31"/>
      <c r="J8" s="32"/>
    </row>
    <row r="9" spans="1:10" ht="5.0999999999999996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</row>
    <row r="10" spans="1:10" ht="20.100000000000001" customHeight="1" x14ac:dyDescent="0.25">
      <c r="A10" s="33" t="s">
        <v>7</v>
      </c>
      <c r="B10" s="33" t="s">
        <v>8</v>
      </c>
      <c r="C10" s="33" t="s">
        <v>9</v>
      </c>
      <c r="D10" s="33" t="s">
        <v>10</v>
      </c>
      <c r="E10" s="34" t="s">
        <v>11</v>
      </c>
      <c r="F10" s="33" t="s">
        <v>12</v>
      </c>
      <c r="G10" s="33" t="s">
        <v>13</v>
      </c>
      <c r="H10" s="35" t="s">
        <v>14</v>
      </c>
      <c r="I10" s="35" t="s">
        <v>15</v>
      </c>
      <c r="J10" s="35" t="s">
        <v>16</v>
      </c>
    </row>
    <row r="11" spans="1:10" x14ac:dyDescent="0.25">
      <c r="A11" s="7"/>
      <c r="B11" s="7"/>
      <c r="C11" s="7"/>
      <c r="D11" s="7"/>
      <c r="E11" s="8"/>
      <c r="F11" s="7"/>
      <c r="G11" s="7"/>
      <c r="H11" s="9"/>
      <c r="I11" s="9"/>
      <c r="J11" s="9"/>
    </row>
    <row r="12" spans="1:10" ht="28.5" customHeight="1" x14ac:dyDescent="0.25">
      <c r="A12" s="14" t="s">
        <v>61</v>
      </c>
      <c r="B12" s="14"/>
      <c r="C12" s="14"/>
      <c r="D12" s="14"/>
      <c r="E12" s="15" t="s">
        <v>17</v>
      </c>
      <c r="F12" s="16" t="s">
        <v>18</v>
      </c>
      <c r="G12" s="16"/>
      <c r="H12" s="17"/>
      <c r="I12" s="17"/>
      <c r="J12" s="18">
        <f>SUM(J13:J15)</f>
        <v>0</v>
      </c>
    </row>
    <row r="13" spans="1:10" ht="30" x14ac:dyDescent="0.25">
      <c r="A13" s="13">
        <v>1</v>
      </c>
      <c r="B13" s="7" t="s">
        <v>19</v>
      </c>
      <c r="C13" s="7" t="s">
        <v>20</v>
      </c>
      <c r="D13" s="7">
        <v>92396</v>
      </c>
      <c r="E13" s="8" t="s">
        <v>21</v>
      </c>
      <c r="F13" s="7" t="s">
        <v>22</v>
      </c>
      <c r="G13" s="7">
        <v>10000</v>
      </c>
      <c r="H13" s="36"/>
      <c r="I13" s="12">
        <f>ROUND(H13*(1+$B$7),2)</f>
        <v>0</v>
      </c>
      <c r="J13" s="12">
        <f>ROUND((I13*G13),2)</f>
        <v>0</v>
      </c>
    </row>
    <row r="14" spans="1:10" ht="30" x14ac:dyDescent="0.25">
      <c r="A14" s="13">
        <v>2</v>
      </c>
      <c r="B14" s="7" t="s">
        <v>19</v>
      </c>
      <c r="C14" s="7" t="s">
        <v>20</v>
      </c>
      <c r="D14" s="7">
        <v>93679</v>
      </c>
      <c r="E14" s="8" t="s">
        <v>23</v>
      </c>
      <c r="F14" s="7" t="s">
        <v>22</v>
      </c>
      <c r="G14" s="7">
        <v>5000</v>
      </c>
      <c r="H14" s="6"/>
      <c r="I14" s="12">
        <f t="shared" ref="I14:I15" si="0">ROUND(H14*(1+$B$7),2)</f>
        <v>0</v>
      </c>
      <c r="J14" s="12">
        <f t="shared" ref="J14:J15" si="1">ROUND((I14*G14),2)</f>
        <v>0</v>
      </c>
    </row>
    <row r="15" spans="1:10" ht="30" x14ac:dyDescent="0.25">
      <c r="A15" s="13">
        <v>3</v>
      </c>
      <c r="B15" s="7" t="s">
        <v>19</v>
      </c>
      <c r="C15" s="7" t="s">
        <v>20</v>
      </c>
      <c r="D15" s="7">
        <v>92404</v>
      </c>
      <c r="E15" s="8" t="s">
        <v>24</v>
      </c>
      <c r="F15" s="7" t="s">
        <v>22</v>
      </c>
      <c r="G15" s="7">
        <v>20000</v>
      </c>
      <c r="H15" s="6"/>
      <c r="I15" s="12">
        <f t="shared" si="0"/>
        <v>0</v>
      </c>
      <c r="J15" s="12">
        <f t="shared" si="1"/>
        <v>0</v>
      </c>
    </row>
    <row r="16" spans="1:10" ht="28.5" customHeight="1" x14ac:dyDescent="0.25">
      <c r="A16" s="14" t="s">
        <v>62</v>
      </c>
      <c r="B16" s="14"/>
      <c r="C16" s="14"/>
      <c r="D16" s="14"/>
      <c r="E16" s="15" t="s">
        <v>25</v>
      </c>
      <c r="F16" s="19" t="s">
        <v>26</v>
      </c>
      <c r="G16" s="19"/>
      <c r="H16" s="20"/>
      <c r="I16" s="20"/>
      <c r="J16" s="18">
        <f>SUM(J17:J19)</f>
        <v>0</v>
      </c>
    </row>
    <row r="17" spans="1:10" ht="30" x14ac:dyDescent="0.25">
      <c r="A17" s="13">
        <v>4</v>
      </c>
      <c r="B17" s="7" t="s">
        <v>19</v>
      </c>
      <c r="C17" s="7" t="s">
        <v>20</v>
      </c>
      <c r="D17" s="7">
        <v>94990</v>
      </c>
      <c r="E17" s="8" t="s">
        <v>27</v>
      </c>
      <c r="F17" s="7" t="s">
        <v>28</v>
      </c>
      <c r="G17" s="7">
        <v>500</v>
      </c>
      <c r="H17" s="6"/>
      <c r="I17" s="12">
        <f>ROUND(H17*(1+$B$7),2)</f>
        <v>0</v>
      </c>
      <c r="J17" s="12">
        <f>ROUND((I17*G17),2)</f>
        <v>0</v>
      </c>
    </row>
    <row r="18" spans="1:10" ht="45" x14ac:dyDescent="0.25">
      <c r="A18" s="13">
        <v>5</v>
      </c>
      <c r="B18" s="7" t="s">
        <v>19</v>
      </c>
      <c r="C18" s="7" t="s">
        <v>20</v>
      </c>
      <c r="D18" s="7">
        <v>94995</v>
      </c>
      <c r="E18" s="8" t="s">
        <v>29</v>
      </c>
      <c r="F18" s="7" t="s">
        <v>22</v>
      </c>
      <c r="G18" s="7">
        <v>1000</v>
      </c>
      <c r="H18" s="6"/>
      <c r="I18" s="12">
        <f t="shared" ref="I18:I19" si="2">ROUND(H18*(1+$B$7),2)</f>
        <v>0</v>
      </c>
      <c r="J18" s="12">
        <f t="shared" ref="J18:J19" si="3">ROUND((I18*G18),2)</f>
        <v>0</v>
      </c>
    </row>
    <row r="19" spans="1:10" ht="45" x14ac:dyDescent="0.25">
      <c r="A19" s="13">
        <v>6</v>
      </c>
      <c r="B19" s="7" t="s">
        <v>19</v>
      </c>
      <c r="C19" s="7" t="s">
        <v>20</v>
      </c>
      <c r="D19" s="7">
        <v>94993</v>
      </c>
      <c r="E19" s="8" t="s">
        <v>30</v>
      </c>
      <c r="F19" s="7" t="s">
        <v>22</v>
      </c>
      <c r="G19" s="7">
        <v>1000</v>
      </c>
      <c r="H19" s="6"/>
      <c r="I19" s="12">
        <f t="shared" si="2"/>
        <v>0</v>
      </c>
      <c r="J19" s="12">
        <f t="shared" si="3"/>
        <v>0</v>
      </c>
    </row>
    <row r="20" spans="1:10" ht="28.5" customHeight="1" x14ac:dyDescent="0.25">
      <c r="A20" s="14" t="s">
        <v>63</v>
      </c>
      <c r="B20" s="14"/>
      <c r="C20" s="14"/>
      <c r="D20" s="14"/>
      <c r="E20" s="15" t="s">
        <v>31</v>
      </c>
      <c r="F20" s="16" t="s">
        <v>32</v>
      </c>
      <c r="G20" s="16"/>
      <c r="H20" s="17"/>
      <c r="I20" s="17"/>
      <c r="J20" s="18">
        <f>SUM(J21:J38)</f>
        <v>0</v>
      </c>
    </row>
    <row r="21" spans="1:10" x14ac:dyDescent="0.25">
      <c r="A21" s="13">
        <v>7</v>
      </c>
      <c r="B21" s="7" t="s">
        <v>19</v>
      </c>
      <c r="C21" s="7" t="s">
        <v>33</v>
      </c>
      <c r="D21" s="7">
        <v>4815671</v>
      </c>
      <c r="E21" s="8" t="s">
        <v>34</v>
      </c>
      <c r="F21" s="7" t="s">
        <v>35</v>
      </c>
      <c r="G21" s="7">
        <v>2000</v>
      </c>
      <c r="H21" s="6"/>
      <c r="I21" s="12">
        <f t="shared" ref="I21:I38" si="4">ROUND(H21*(1+$B$7),2)</f>
        <v>0</v>
      </c>
      <c r="J21" s="12">
        <f t="shared" ref="J21:J38" si="5">ROUND((I21*G21),2)</f>
        <v>0</v>
      </c>
    </row>
    <row r="22" spans="1:10" x14ac:dyDescent="0.25">
      <c r="A22" s="13">
        <v>8</v>
      </c>
      <c r="B22" s="7" t="s">
        <v>19</v>
      </c>
      <c r="C22" s="7" t="s">
        <v>20</v>
      </c>
      <c r="D22" s="7">
        <v>100575</v>
      </c>
      <c r="E22" s="8" t="s">
        <v>36</v>
      </c>
      <c r="F22" s="7" t="s">
        <v>22</v>
      </c>
      <c r="G22" s="7">
        <v>30000</v>
      </c>
      <c r="H22" s="6"/>
      <c r="I22" s="12">
        <f t="shared" si="4"/>
        <v>0</v>
      </c>
      <c r="J22" s="12">
        <f t="shared" si="5"/>
        <v>0</v>
      </c>
    </row>
    <row r="23" spans="1:10" ht="30" x14ac:dyDescent="0.25">
      <c r="A23" s="13">
        <v>9</v>
      </c>
      <c r="B23" s="7" t="s">
        <v>19</v>
      </c>
      <c r="C23" s="7" t="s">
        <v>20</v>
      </c>
      <c r="D23" s="7">
        <v>100576</v>
      </c>
      <c r="E23" s="8" t="s">
        <v>37</v>
      </c>
      <c r="F23" s="7" t="s">
        <v>22</v>
      </c>
      <c r="G23" s="7">
        <v>20000</v>
      </c>
      <c r="H23" s="6"/>
      <c r="I23" s="12">
        <f t="shared" si="4"/>
        <v>0</v>
      </c>
      <c r="J23" s="12">
        <f t="shared" si="5"/>
        <v>0</v>
      </c>
    </row>
    <row r="24" spans="1:10" ht="30" x14ac:dyDescent="0.25">
      <c r="A24" s="13">
        <v>10</v>
      </c>
      <c r="B24" s="7" t="s">
        <v>19</v>
      </c>
      <c r="C24" s="7" t="s">
        <v>20</v>
      </c>
      <c r="D24" s="7">
        <v>96400</v>
      </c>
      <c r="E24" s="8" t="s">
        <v>38</v>
      </c>
      <c r="F24" s="7" t="s">
        <v>28</v>
      </c>
      <c r="G24" s="7">
        <v>1550</v>
      </c>
      <c r="H24" s="6"/>
      <c r="I24" s="12">
        <f t="shared" si="4"/>
        <v>0</v>
      </c>
      <c r="J24" s="12">
        <f t="shared" si="5"/>
        <v>0</v>
      </c>
    </row>
    <row r="25" spans="1:10" ht="30" x14ac:dyDescent="0.25">
      <c r="A25" s="13">
        <v>11</v>
      </c>
      <c r="B25" s="7" t="s">
        <v>19</v>
      </c>
      <c r="C25" s="7" t="s">
        <v>20</v>
      </c>
      <c r="D25" s="7">
        <v>96399</v>
      </c>
      <c r="E25" s="8" t="s">
        <v>39</v>
      </c>
      <c r="F25" s="7" t="s">
        <v>28</v>
      </c>
      <c r="G25" s="7">
        <v>1550</v>
      </c>
      <c r="H25" s="6"/>
      <c r="I25" s="12">
        <f t="shared" si="4"/>
        <v>0</v>
      </c>
      <c r="J25" s="12">
        <f t="shared" si="5"/>
        <v>0</v>
      </c>
    </row>
    <row r="26" spans="1:10" ht="45" x14ac:dyDescent="0.25">
      <c r="A26" s="13">
        <v>12</v>
      </c>
      <c r="B26" s="7" t="s">
        <v>19</v>
      </c>
      <c r="C26" s="7" t="s">
        <v>20</v>
      </c>
      <c r="D26" s="7">
        <v>94273</v>
      </c>
      <c r="E26" s="8" t="s">
        <v>40</v>
      </c>
      <c r="F26" s="7" t="s">
        <v>41</v>
      </c>
      <c r="G26" s="7">
        <v>1200</v>
      </c>
      <c r="H26" s="6"/>
      <c r="I26" s="12">
        <f t="shared" si="4"/>
        <v>0</v>
      </c>
      <c r="J26" s="12">
        <f t="shared" si="5"/>
        <v>0</v>
      </c>
    </row>
    <row r="27" spans="1:10" ht="30" x14ac:dyDescent="0.25">
      <c r="A27" s="13">
        <v>13</v>
      </c>
      <c r="B27" s="7" t="s">
        <v>19</v>
      </c>
      <c r="C27" s="7" t="s">
        <v>20</v>
      </c>
      <c r="D27" s="7">
        <v>100324</v>
      </c>
      <c r="E27" s="8" t="s">
        <v>42</v>
      </c>
      <c r="F27" s="7" t="s">
        <v>28</v>
      </c>
      <c r="G27" s="7">
        <v>500</v>
      </c>
      <c r="H27" s="6"/>
      <c r="I27" s="12">
        <f t="shared" si="4"/>
        <v>0</v>
      </c>
      <c r="J27" s="12">
        <f t="shared" si="5"/>
        <v>0</v>
      </c>
    </row>
    <row r="28" spans="1:10" x14ac:dyDescent="0.25">
      <c r="A28" s="13">
        <v>14</v>
      </c>
      <c r="B28" s="7" t="s">
        <v>19</v>
      </c>
      <c r="C28" s="7" t="s">
        <v>20</v>
      </c>
      <c r="D28" s="7">
        <v>102498</v>
      </c>
      <c r="E28" s="8" t="s">
        <v>43</v>
      </c>
      <c r="F28" s="7" t="s">
        <v>41</v>
      </c>
      <c r="G28" s="7">
        <v>2000</v>
      </c>
      <c r="H28" s="6"/>
      <c r="I28" s="12">
        <f t="shared" si="4"/>
        <v>0</v>
      </c>
      <c r="J28" s="12">
        <f t="shared" si="5"/>
        <v>0</v>
      </c>
    </row>
    <row r="29" spans="1:10" ht="60" x14ac:dyDescent="0.25">
      <c r="A29" s="13">
        <v>15</v>
      </c>
      <c r="B29" s="7" t="s">
        <v>19</v>
      </c>
      <c r="C29" s="7" t="s">
        <v>20</v>
      </c>
      <c r="D29" s="7">
        <v>94279</v>
      </c>
      <c r="E29" s="8" t="s">
        <v>44</v>
      </c>
      <c r="F29" s="7" t="s">
        <v>41</v>
      </c>
      <c r="G29" s="7">
        <v>1200</v>
      </c>
      <c r="H29" s="6"/>
      <c r="I29" s="12">
        <f t="shared" si="4"/>
        <v>0</v>
      </c>
      <c r="J29" s="12">
        <f t="shared" si="5"/>
        <v>0</v>
      </c>
    </row>
    <row r="30" spans="1:10" ht="30" x14ac:dyDescent="0.25">
      <c r="A30" s="13">
        <v>16</v>
      </c>
      <c r="B30" s="7" t="s">
        <v>19</v>
      </c>
      <c r="C30" s="7" t="s">
        <v>20</v>
      </c>
      <c r="D30" s="7">
        <v>104658</v>
      </c>
      <c r="E30" s="8" t="s">
        <v>45</v>
      </c>
      <c r="F30" s="7" t="s">
        <v>22</v>
      </c>
      <c r="G30" s="7">
        <v>500</v>
      </c>
      <c r="H30" s="6"/>
      <c r="I30" s="12">
        <f t="shared" si="4"/>
        <v>0</v>
      </c>
      <c r="J30" s="12">
        <f t="shared" si="5"/>
        <v>0</v>
      </c>
    </row>
    <row r="31" spans="1:10" x14ac:dyDescent="0.25">
      <c r="A31" s="13">
        <v>17</v>
      </c>
      <c r="B31" s="7" t="s">
        <v>19</v>
      </c>
      <c r="C31" s="7" t="s">
        <v>46</v>
      </c>
      <c r="D31" s="7">
        <v>36728</v>
      </c>
      <c r="E31" s="8" t="s">
        <v>47</v>
      </c>
      <c r="F31" s="7" t="s">
        <v>22</v>
      </c>
      <c r="G31" s="7">
        <v>30000</v>
      </c>
      <c r="H31" s="6"/>
      <c r="I31" s="12">
        <f t="shared" si="4"/>
        <v>0</v>
      </c>
      <c r="J31" s="12">
        <f t="shared" si="5"/>
        <v>0</v>
      </c>
    </row>
    <row r="32" spans="1:10" ht="30" x14ac:dyDescent="0.25">
      <c r="A32" s="13">
        <v>18</v>
      </c>
      <c r="B32" s="7" t="s">
        <v>19</v>
      </c>
      <c r="C32" s="7" t="s">
        <v>20</v>
      </c>
      <c r="D32" s="7">
        <v>95875</v>
      </c>
      <c r="E32" s="8" t="s">
        <v>48</v>
      </c>
      <c r="F32" s="7" t="s">
        <v>49</v>
      </c>
      <c r="G32" s="7">
        <v>100000</v>
      </c>
      <c r="H32" s="6"/>
      <c r="I32" s="12">
        <f t="shared" si="4"/>
        <v>0</v>
      </c>
      <c r="J32" s="12">
        <f t="shared" si="5"/>
        <v>0</v>
      </c>
    </row>
    <row r="33" spans="1:10" ht="45" x14ac:dyDescent="0.25">
      <c r="A33" s="13">
        <v>19</v>
      </c>
      <c r="B33" s="7" t="s">
        <v>19</v>
      </c>
      <c r="C33" s="7" t="s">
        <v>20</v>
      </c>
      <c r="D33" s="7">
        <v>94310</v>
      </c>
      <c r="E33" s="8" t="s">
        <v>50</v>
      </c>
      <c r="F33" s="7" t="s">
        <v>28</v>
      </c>
      <c r="G33" s="7">
        <v>600</v>
      </c>
      <c r="H33" s="6"/>
      <c r="I33" s="12">
        <f t="shared" si="4"/>
        <v>0</v>
      </c>
      <c r="J33" s="12">
        <f t="shared" si="5"/>
        <v>0</v>
      </c>
    </row>
    <row r="34" spans="1:10" ht="30" x14ac:dyDescent="0.25">
      <c r="A34" s="13">
        <v>7</v>
      </c>
      <c r="B34" s="7" t="s">
        <v>19</v>
      </c>
      <c r="C34" s="7" t="s">
        <v>20</v>
      </c>
      <c r="D34" s="7">
        <v>104796</v>
      </c>
      <c r="E34" s="8" t="s">
        <v>51</v>
      </c>
      <c r="F34" s="7" t="s">
        <v>41</v>
      </c>
      <c r="G34" s="7">
        <v>1000</v>
      </c>
      <c r="H34" s="6"/>
      <c r="I34" s="12">
        <f t="shared" si="4"/>
        <v>0</v>
      </c>
      <c r="J34" s="12">
        <f t="shared" si="5"/>
        <v>0</v>
      </c>
    </row>
    <row r="35" spans="1:10" ht="30" x14ac:dyDescent="0.25">
      <c r="A35" s="13">
        <v>8</v>
      </c>
      <c r="B35" s="7" t="s">
        <v>19</v>
      </c>
      <c r="C35" s="7" t="s">
        <v>20</v>
      </c>
      <c r="D35" s="7">
        <v>104797</v>
      </c>
      <c r="E35" s="8" t="s">
        <v>52</v>
      </c>
      <c r="F35" s="7" t="s">
        <v>41</v>
      </c>
      <c r="G35" s="7">
        <v>1000</v>
      </c>
      <c r="H35" s="6"/>
      <c r="I35" s="12">
        <f t="shared" si="4"/>
        <v>0</v>
      </c>
      <c r="J35" s="12">
        <f t="shared" si="5"/>
        <v>0</v>
      </c>
    </row>
    <row r="36" spans="1:10" ht="30" x14ac:dyDescent="0.25">
      <c r="A36" s="13">
        <v>9</v>
      </c>
      <c r="B36" s="7" t="s">
        <v>19</v>
      </c>
      <c r="C36" s="7" t="s">
        <v>20</v>
      </c>
      <c r="D36" s="7">
        <v>104790</v>
      </c>
      <c r="E36" s="8" t="s">
        <v>53</v>
      </c>
      <c r="F36" s="7" t="s">
        <v>28</v>
      </c>
      <c r="G36" s="7">
        <v>150</v>
      </c>
      <c r="H36" s="6"/>
      <c r="I36" s="12">
        <f t="shared" si="4"/>
        <v>0</v>
      </c>
      <c r="J36" s="12">
        <f t="shared" si="5"/>
        <v>0</v>
      </c>
    </row>
    <row r="37" spans="1:10" ht="45" x14ac:dyDescent="0.25">
      <c r="A37" s="13">
        <v>10</v>
      </c>
      <c r="B37" s="7" t="s">
        <v>19</v>
      </c>
      <c r="C37" s="7" t="s">
        <v>20</v>
      </c>
      <c r="D37" s="7">
        <v>94277</v>
      </c>
      <c r="E37" s="8" t="s">
        <v>54</v>
      </c>
      <c r="F37" s="7" t="s">
        <v>41</v>
      </c>
      <c r="G37" s="7">
        <v>1200</v>
      </c>
      <c r="H37" s="6"/>
      <c r="I37" s="12">
        <f t="shared" si="4"/>
        <v>0</v>
      </c>
      <c r="J37" s="12">
        <f t="shared" si="5"/>
        <v>0</v>
      </c>
    </row>
    <row r="38" spans="1:10" ht="30" x14ac:dyDescent="0.25">
      <c r="A38" s="13">
        <v>11</v>
      </c>
      <c r="B38" s="7" t="s">
        <v>19</v>
      </c>
      <c r="C38" s="7" t="s">
        <v>20</v>
      </c>
      <c r="D38" s="7">
        <v>97635</v>
      </c>
      <c r="E38" s="8" t="s">
        <v>55</v>
      </c>
      <c r="F38" s="7" t="s">
        <v>22</v>
      </c>
      <c r="G38" s="7">
        <v>1000</v>
      </c>
      <c r="H38" s="6"/>
      <c r="I38" s="12">
        <f t="shared" si="4"/>
        <v>0</v>
      </c>
      <c r="J38" s="12">
        <f t="shared" si="5"/>
        <v>0</v>
      </c>
    </row>
    <row r="39" spans="1:10" x14ac:dyDescent="0.25">
      <c r="A39" s="7"/>
      <c r="B39" s="7"/>
      <c r="C39" s="7"/>
      <c r="D39" s="7"/>
      <c r="E39" s="8"/>
      <c r="F39" s="7"/>
      <c r="G39" s="7"/>
      <c r="H39" s="9"/>
      <c r="I39" s="9"/>
      <c r="J39" s="9"/>
    </row>
    <row r="40" spans="1:10" ht="15.75" x14ac:dyDescent="0.25">
      <c r="A40" s="7"/>
      <c r="B40" s="7"/>
      <c r="C40" s="7"/>
      <c r="D40" s="7"/>
      <c r="E40" s="8"/>
      <c r="F40" s="7"/>
      <c r="G40" s="7"/>
      <c r="H40" s="9"/>
      <c r="I40" s="10"/>
      <c r="J40" s="11"/>
    </row>
    <row r="41" spans="1:10" ht="15.75" x14ac:dyDescent="0.25">
      <c r="A41" s="7"/>
      <c r="B41" s="7"/>
      <c r="C41" s="7"/>
      <c r="D41" s="7"/>
      <c r="E41" s="8"/>
      <c r="F41" s="7"/>
      <c r="G41" s="7"/>
      <c r="H41" s="9"/>
      <c r="I41" s="10"/>
      <c r="J41" s="11"/>
    </row>
    <row r="42" spans="1:10" ht="15.75" x14ac:dyDescent="0.25">
      <c r="A42" s="7"/>
      <c r="B42" s="7"/>
      <c r="C42" s="7"/>
      <c r="D42" s="7"/>
      <c r="E42" s="8"/>
      <c r="F42" s="7"/>
      <c r="G42" s="7"/>
      <c r="H42" s="9"/>
      <c r="I42" s="10" t="s">
        <v>16</v>
      </c>
      <c r="J42" s="11">
        <f>J20+J16+J12</f>
        <v>0</v>
      </c>
    </row>
    <row r="43" spans="1:10" x14ac:dyDescent="0.25">
      <c r="E43" s="3"/>
      <c r="H43" s="2"/>
      <c r="I43" s="2"/>
      <c r="J43" s="2"/>
    </row>
    <row r="45" spans="1:10" ht="15.75" x14ac:dyDescent="0.25">
      <c r="E45" s="4"/>
    </row>
    <row r="46" spans="1:10" ht="15.75" x14ac:dyDescent="0.25">
      <c r="E46" s="4" t="s">
        <v>56</v>
      </c>
    </row>
    <row r="47" spans="1:10" ht="15.75" x14ac:dyDescent="0.25">
      <c r="E47" s="5" t="s">
        <v>57</v>
      </c>
    </row>
    <row r="48" spans="1:10" ht="15.75" x14ac:dyDescent="0.25">
      <c r="E48" s="4" t="s">
        <v>58</v>
      </c>
    </row>
    <row r="49" spans="5:5" ht="15.75" x14ac:dyDescent="0.25">
      <c r="E49" s="4" t="s">
        <v>59</v>
      </c>
    </row>
  </sheetData>
  <sheetProtection algorithmName="SHA-512" hashValue="uq0vkv0iJq7539jsdTwva1iC0auMcYaxUmTpYFHDKdoIhOqvkieJtWoPB2daoCUtCKkUzKzaMHgSHUbVH8j+TA==" saltValue="2bSmfGoU+KQkiyOCNWJ1Hw==" spinCount="100000" sheet="1" formatCells="0" formatColumns="0" formatRows="0" insertColumns="0" insertRows="0" insertHyperlinks="0" deleteColumns="0" deleteRows="0" sort="0" autoFilter="0" pivotTables="0"/>
  <autoFilter ref="A10:J10" xr:uid="{00000000-0009-0000-0000-000000000000}"/>
  <mergeCells count="4">
    <mergeCell ref="A8:B8"/>
    <mergeCell ref="F12:I12"/>
    <mergeCell ref="F16:I16"/>
    <mergeCell ref="F20:I20"/>
  </mergeCells>
  <phoneticPr fontId="10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Caroline Guerini da Silveira</cp:lastModifiedBy>
  <dcterms:created xsi:type="dcterms:W3CDTF">2025-05-28T12:29:48Z</dcterms:created>
  <dcterms:modified xsi:type="dcterms:W3CDTF">2025-06-10T17:03:08Z</dcterms:modified>
  <cp:category>Sinapi Excel</cp:category>
</cp:coreProperties>
</file>