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8\sma\## 02 - ADMINISTRATIVO\1. COMPRAS E CONTRATOS\3. LICITAÇÕES\2026\16. REDES ELETRICAS (tramitado)\ATUALIZAÇÃO 17_09\"/>
    </mc:Choice>
  </mc:AlternateContent>
  <xr:revisionPtr revIDLastSave="0" documentId="13_ncr:1_{6CB5F4B7-B3AA-4374-A39E-673AECFCBA6F}" xr6:coauthVersionLast="47" xr6:coauthVersionMax="47" xr10:uidLastSave="{00000000-0000-0000-0000-000000000000}"/>
  <workbookProtection workbookAlgorithmName="SHA-512" workbookHashValue="k6vPKK0/xnQg3lxt4UhBkI1gIWi3qjxzUkFwSWabJ7PsRYHTFY1g/hvzWankj576Xg6NgFJJci8wmvjgzjJAjQ==" workbookSaltValue="OEOjSlyLNxek7pOqQ7jMDg==" workbookSpinCount="100000" lockStructure="1"/>
  <bookViews>
    <workbookView xWindow="-120" yWindow="-120" windowWidth="29040" windowHeight="15720" xr2:uid="{00000000-000D-0000-FFFF-FFFF00000000}"/>
  </bookViews>
  <sheets>
    <sheet name="Orçamento" sheetId="1" r:id="rId1"/>
  </sheets>
  <definedNames>
    <definedName name="_xlnm._FilterDatabase" localSheetId="0" hidden="1">Orçamento!$A$14:$J$14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0" i="1" l="1"/>
  <c r="J120" i="1" s="1"/>
  <c r="I120" i="1"/>
  <c r="H121" i="1"/>
  <c r="J121" i="1" s="1"/>
  <c r="I121" i="1"/>
  <c r="H122" i="1"/>
  <c r="J122" i="1" s="1"/>
  <c r="I122" i="1"/>
  <c r="H123" i="1"/>
  <c r="J123" i="1" s="1"/>
  <c r="I123" i="1"/>
  <c r="H124" i="1"/>
  <c r="J124" i="1" s="1"/>
  <c r="I124" i="1"/>
  <c r="H125" i="1"/>
  <c r="J125" i="1" s="1"/>
  <c r="I125" i="1"/>
  <c r="H126" i="1"/>
  <c r="J126" i="1" s="1"/>
  <c r="I126" i="1"/>
  <c r="H127" i="1"/>
  <c r="J127" i="1" s="1"/>
  <c r="I127" i="1"/>
  <c r="H128" i="1"/>
  <c r="J128" i="1" s="1"/>
  <c r="I128" i="1"/>
  <c r="H129" i="1"/>
  <c r="J129" i="1" s="1"/>
  <c r="I129" i="1"/>
  <c r="H130" i="1"/>
  <c r="I130" i="1"/>
  <c r="J130" i="1"/>
  <c r="H131" i="1"/>
  <c r="J131" i="1" s="1"/>
  <c r="I131" i="1"/>
  <c r="H132" i="1"/>
  <c r="J132" i="1" s="1"/>
  <c r="I132" i="1"/>
  <c r="H133" i="1"/>
  <c r="J133" i="1" s="1"/>
  <c r="I133" i="1"/>
  <c r="H134" i="1"/>
  <c r="J134" i="1" s="1"/>
  <c r="I134" i="1"/>
  <c r="H135" i="1"/>
  <c r="J135" i="1" s="1"/>
  <c r="I135" i="1"/>
  <c r="H136" i="1"/>
  <c r="J136" i="1" s="1"/>
  <c r="I136" i="1"/>
  <c r="H137" i="1"/>
  <c r="J137" i="1" s="1"/>
  <c r="I137" i="1"/>
  <c r="H138" i="1"/>
  <c r="J138" i="1" s="1"/>
  <c r="I138" i="1"/>
  <c r="H139" i="1"/>
  <c r="J139" i="1" s="1"/>
  <c r="I139" i="1"/>
  <c r="H140" i="1"/>
  <c r="J140" i="1" s="1"/>
  <c r="I140" i="1"/>
  <c r="H141" i="1"/>
  <c r="J141" i="1" s="1"/>
  <c r="I141" i="1"/>
  <c r="H142" i="1"/>
  <c r="J142" i="1" s="1"/>
  <c r="I142" i="1"/>
  <c r="H143" i="1"/>
  <c r="J143" i="1" s="1"/>
  <c r="I143" i="1"/>
  <c r="H118" i="1"/>
  <c r="J118" i="1" s="1"/>
  <c r="I118" i="1"/>
  <c r="H119" i="1"/>
  <c r="J119" i="1" s="1"/>
  <c r="I119" i="1"/>
  <c r="H144" i="1"/>
  <c r="J144" i="1" s="1"/>
  <c r="I144" i="1"/>
  <c r="H145" i="1"/>
  <c r="J145" i="1" s="1"/>
  <c r="I145" i="1"/>
  <c r="H146" i="1"/>
  <c r="J146" i="1" s="1"/>
  <c r="I146" i="1"/>
  <c r="H147" i="1"/>
  <c r="J147" i="1" s="1"/>
  <c r="I147" i="1"/>
  <c r="H148" i="1"/>
  <c r="J148" i="1" s="1"/>
  <c r="I148" i="1"/>
  <c r="H149" i="1"/>
  <c r="J149" i="1" s="1"/>
  <c r="I149" i="1"/>
  <c r="H150" i="1"/>
  <c r="J150" i="1" s="1"/>
  <c r="I150" i="1"/>
  <c r="H151" i="1"/>
  <c r="J151" i="1" s="1"/>
  <c r="I151" i="1"/>
  <c r="H152" i="1"/>
  <c r="J152" i="1" s="1"/>
  <c r="I152" i="1"/>
  <c r="H153" i="1"/>
  <c r="J153" i="1" s="1"/>
  <c r="I153" i="1"/>
  <c r="H154" i="1"/>
  <c r="J154" i="1" s="1"/>
  <c r="I154" i="1"/>
  <c r="H155" i="1"/>
  <c r="J155" i="1" s="1"/>
  <c r="I155" i="1"/>
  <c r="H156" i="1"/>
  <c r="J156" i="1" s="1"/>
  <c r="I156" i="1"/>
  <c r="H157" i="1"/>
  <c r="J157" i="1" s="1"/>
  <c r="I157" i="1"/>
  <c r="H158" i="1"/>
  <c r="J158" i="1" s="1"/>
  <c r="I158" i="1"/>
  <c r="H91" i="1"/>
  <c r="J91" i="1" s="1"/>
  <c r="I91" i="1"/>
  <c r="H92" i="1"/>
  <c r="J92" i="1" s="1"/>
  <c r="I92" i="1"/>
  <c r="H93" i="1"/>
  <c r="J93" i="1" s="1"/>
  <c r="I93" i="1"/>
  <c r="H94" i="1"/>
  <c r="J94" i="1" s="1"/>
  <c r="I94" i="1"/>
  <c r="H95" i="1"/>
  <c r="J95" i="1" s="1"/>
  <c r="I95" i="1"/>
  <c r="H96" i="1"/>
  <c r="J96" i="1" s="1"/>
  <c r="I96" i="1"/>
  <c r="H97" i="1"/>
  <c r="J97" i="1" s="1"/>
  <c r="I97" i="1"/>
  <c r="H98" i="1"/>
  <c r="J98" i="1" s="1"/>
  <c r="I98" i="1"/>
  <c r="H99" i="1"/>
  <c r="J99" i="1" s="1"/>
  <c r="I99" i="1"/>
  <c r="H100" i="1"/>
  <c r="J100" i="1" s="1"/>
  <c r="I100" i="1"/>
  <c r="H101" i="1"/>
  <c r="J101" i="1" s="1"/>
  <c r="I101" i="1"/>
  <c r="H102" i="1"/>
  <c r="J102" i="1" s="1"/>
  <c r="I102" i="1"/>
  <c r="H103" i="1"/>
  <c r="J103" i="1" s="1"/>
  <c r="I103" i="1"/>
  <c r="H104" i="1"/>
  <c r="J104" i="1" s="1"/>
  <c r="I104" i="1"/>
  <c r="H105" i="1"/>
  <c r="J105" i="1" s="1"/>
  <c r="I105" i="1"/>
  <c r="H106" i="1"/>
  <c r="J106" i="1" s="1"/>
  <c r="I106" i="1"/>
  <c r="H107" i="1"/>
  <c r="J107" i="1" s="1"/>
  <c r="I107" i="1"/>
  <c r="H108" i="1"/>
  <c r="J108" i="1" s="1"/>
  <c r="I108" i="1"/>
  <c r="H109" i="1"/>
  <c r="J109" i="1" s="1"/>
  <c r="I109" i="1"/>
  <c r="H110" i="1"/>
  <c r="J110" i="1" s="1"/>
  <c r="I110" i="1"/>
  <c r="H111" i="1"/>
  <c r="J111" i="1" s="1"/>
  <c r="I111" i="1"/>
  <c r="H112" i="1"/>
  <c r="J112" i="1" s="1"/>
  <c r="I112" i="1"/>
  <c r="H42" i="1"/>
  <c r="J42" i="1" s="1"/>
  <c r="I42" i="1"/>
  <c r="H43" i="1"/>
  <c r="J43" i="1" s="1"/>
  <c r="I43" i="1"/>
  <c r="H44" i="1"/>
  <c r="J44" i="1" s="1"/>
  <c r="I44" i="1"/>
  <c r="H45" i="1"/>
  <c r="J45" i="1" s="1"/>
  <c r="I45" i="1"/>
  <c r="H46" i="1"/>
  <c r="J46" i="1" s="1"/>
  <c r="I46" i="1"/>
  <c r="H47" i="1"/>
  <c r="J47" i="1" s="1"/>
  <c r="I47" i="1"/>
  <c r="H48" i="1"/>
  <c r="J48" i="1" s="1"/>
  <c r="I48" i="1"/>
  <c r="H49" i="1"/>
  <c r="J49" i="1" s="1"/>
  <c r="I49" i="1"/>
  <c r="H50" i="1"/>
  <c r="J50" i="1" s="1"/>
  <c r="I50" i="1"/>
  <c r="H51" i="1"/>
  <c r="J51" i="1" s="1"/>
  <c r="I51" i="1"/>
  <c r="H52" i="1"/>
  <c r="J52" i="1" s="1"/>
  <c r="I52" i="1"/>
  <c r="H53" i="1"/>
  <c r="J53" i="1" s="1"/>
  <c r="I53" i="1"/>
  <c r="H54" i="1"/>
  <c r="J54" i="1" s="1"/>
  <c r="I54" i="1"/>
  <c r="H55" i="1"/>
  <c r="J55" i="1" s="1"/>
  <c r="I55" i="1"/>
  <c r="H56" i="1"/>
  <c r="J56" i="1" s="1"/>
  <c r="I56" i="1"/>
  <c r="H57" i="1"/>
  <c r="J57" i="1" s="1"/>
  <c r="I57" i="1"/>
  <c r="H58" i="1"/>
  <c r="J58" i="1" s="1"/>
  <c r="I58" i="1"/>
  <c r="H59" i="1"/>
  <c r="J59" i="1" s="1"/>
  <c r="I59" i="1"/>
  <c r="H60" i="1"/>
  <c r="J60" i="1" s="1"/>
  <c r="I60" i="1"/>
  <c r="H61" i="1"/>
  <c r="J61" i="1" s="1"/>
  <c r="I61" i="1"/>
  <c r="H62" i="1"/>
  <c r="J62" i="1" s="1"/>
  <c r="I62" i="1"/>
  <c r="H63" i="1"/>
  <c r="J63" i="1" s="1"/>
  <c r="I63" i="1"/>
  <c r="H64" i="1"/>
  <c r="J64" i="1" s="1"/>
  <c r="I64" i="1"/>
  <c r="H65" i="1"/>
  <c r="J65" i="1" s="1"/>
  <c r="I65" i="1"/>
  <c r="H66" i="1"/>
  <c r="J66" i="1" s="1"/>
  <c r="I66" i="1"/>
  <c r="H67" i="1"/>
  <c r="J67" i="1" s="1"/>
  <c r="I67" i="1"/>
  <c r="H68" i="1"/>
  <c r="J68" i="1" s="1"/>
  <c r="I68" i="1"/>
  <c r="H69" i="1"/>
  <c r="J69" i="1" s="1"/>
  <c r="I69" i="1"/>
  <c r="H70" i="1"/>
  <c r="J70" i="1" s="1"/>
  <c r="I70" i="1"/>
  <c r="H71" i="1"/>
  <c r="J71" i="1" s="1"/>
  <c r="I71" i="1"/>
  <c r="H72" i="1"/>
  <c r="J72" i="1" s="1"/>
  <c r="I72" i="1"/>
  <c r="H73" i="1"/>
  <c r="J73" i="1" s="1"/>
  <c r="I73" i="1"/>
  <c r="H74" i="1"/>
  <c r="J74" i="1" s="1"/>
  <c r="I74" i="1"/>
  <c r="H75" i="1"/>
  <c r="J75" i="1" s="1"/>
  <c r="I75" i="1"/>
  <c r="H76" i="1"/>
  <c r="J76" i="1" s="1"/>
  <c r="I76" i="1"/>
  <c r="H77" i="1"/>
  <c r="J77" i="1" s="1"/>
  <c r="I77" i="1"/>
  <c r="H78" i="1"/>
  <c r="J78" i="1" s="1"/>
  <c r="I78" i="1"/>
  <c r="H79" i="1"/>
  <c r="J79" i="1" s="1"/>
  <c r="I79" i="1"/>
  <c r="H80" i="1"/>
  <c r="J80" i="1" s="1"/>
  <c r="I80" i="1"/>
  <c r="H81" i="1"/>
  <c r="J81" i="1" s="1"/>
  <c r="I81" i="1"/>
  <c r="H82" i="1"/>
  <c r="J82" i="1" s="1"/>
  <c r="I82" i="1"/>
  <c r="H83" i="1"/>
  <c r="J83" i="1" s="1"/>
  <c r="I83" i="1"/>
  <c r="H84" i="1"/>
  <c r="J84" i="1" s="1"/>
  <c r="I84" i="1"/>
  <c r="H85" i="1"/>
  <c r="J85" i="1" s="1"/>
  <c r="I85" i="1"/>
  <c r="H20" i="1"/>
  <c r="J20" i="1" s="1"/>
  <c r="I20" i="1"/>
  <c r="H21" i="1"/>
  <c r="J21" i="1" s="1"/>
  <c r="I21" i="1"/>
  <c r="H22" i="1"/>
  <c r="J22" i="1" s="1"/>
  <c r="I22" i="1"/>
  <c r="H23" i="1"/>
  <c r="J23" i="1" s="1"/>
  <c r="I23" i="1"/>
  <c r="H24" i="1"/>
  <c r="J24" i="1" s="1"/>
  <c r="I24" i="1"/>
  <c r="H25" i="1"/>
  <c r="J25" i="1" s="1"/>
  <c r="I25" i="1"/>
  <c r="H26" i="1"/>
  <c r="J26" i="1" s="1"/>
  <c r="I26" i="1"/>
  <c r="H27" i="1"/>
  <c r="J27" i="1" s="1"/>
  <c r="I27" i="1"/>
  <c r="H28" i="1"/>
  <c r="J28" i="1" s="1"/>
  <c r="I28" i="1"/>
  <c r="H29" i="1"/>
  <c r="J29" i="1" s="1"/>
  <c r="I29" i="1"/>
  <c r="H30" i="1"/>
  <c r="J30" i="1" s="1"/>
  <c r="I30" i="1"/>
  <c r="H31" i="1"/>
  <c r="J31" i="1" s="1"/>
  <c r="I31" i="1"/>
  <c r="H32" i="1"/>
  <c r="J32" i="1" s="1"/>
  <c r="I32" i="1"/>
  <c r="H33" i="1"/>
  <c r="J33" i="1" s="1"/>
  <c r="I33" i="1"/>
  <c r="H34" i="1"/>
  <c r="J34" i="1" s="1"/>
  <c r="I34" i="1"/>
  <c r="H35" i="1"/>
  <c r="J35" i="1" s="1"/>
  <c r="I35" i="1"/>
  <c r="H36" i="1"/>
  <c r="J36" i="1" s="1"/>
  <c r="I36" i="1"/>
  <c r="H16" i="1" l="1"/>
  <c r="J16" i="1" l="1"/>
  <c r="H19" i="1"/>
  <c r="J19" i="1" s="1"/>
  <c r="H38" i="1"/>
  <c r="J38" i="1" s="1"/>
  <c r="H41" i="1"/>
  <c r="J41" i="1" s="1"/>
  <c r="H87" i="1"/>
  <c r="J87" i="1" s="1"/>
  <c r="H90" i="1"/>
  <c r="J90" i="1" s="1"/>
  <c r="H114" i="1"/>
  <c r="J114" i="1" s="1"/>
  <c r="H117" i="1"/>
  <c r="J117" i="1" s="1"/>
  <c r="H160" i="1"/>
  <c r="J160" i="1" s="1"/>
  <c r="I16" i="1"/>
  <c r="I19" i="1"/>
  <c r="I38" i="1"/>
  <c r="I41" i="1"/>
  <c r="I87" i="1"/>
  <c r="I90" i="1"/>
  <c r="I114" i="1"/>
  <c r="I117" i="1"/>
  <c r="I160" i="1"/>
  <c r="J86" i="1" l="1"/>
  <c r="J89" i="1"/>
  <c r="J37" i="1"/>
  <c r="J159" i="1"/>
  <c r="J116" i="1"/>
  <c r="J113" i="1"/>
  <c r="J18" i="1"/>
  <c r="J40" i="1"/>
  <c r="J15" i="1"/>
  <c r="J39" i="1" l="1"/>
  <c r="J17" i="1"/>
  <c r="J88" i="1"/>
  <c r="J115" i="1"/>
  <c r="J161" i="1" l="1"/>
</calcChain>
</file>

<file path=xl/sharedStrings.xml><?xml version="1.0" encoding="utf-8"?>
<sst xmlns="http://schemas.openxmlformats.org/spreadsheetml/2006/main" count="574" uniqueCount="272">
  <si>
    <t>Item</t>
  </si>
  <si>
    <t>Tipo</t>
  </si>
  <si>
    <t>Código</t>
  </si>
  <si>
    <t>Descrição</t>
  </si>
  <si>
    <t>Preço com BDI</t>
  </si>
  <si>
    <t>Total sem BDI</t>
  </si>
  <si>
    <t>Total</t>
  </si>
  <si>
    <t>UN</t>
  </si>
  <si>
    <t>TOTAL</t>
  </si>
  <si>
    <t>PREFEITURA MUNICIPAL DE NOVA SANTA RITA</t>
  </si>
  <si>
    <t>PLANILHA SINTÉTICA SIMPLES</t>
  </si>
  <si>
    <t>BDI</t>
  </si>
  <si>
    <t>Unidade</t>
  </si>
  <si>
    <t>Quantidade</t>
  </si>
  <si>
    <t>Valor</t>
  </si>
  <si>
    <t>SECRETARIA MUNICIPAL DE AGRICULTURA</t>
  </si>
  <si>
    <t>1.1.</t>
  </si>
  <si>
    <t>SINAPI</t>
  </si>
  <si>
    <t>M3</t>
  </si>
  <si>
    <t>M</t>
  </si>
  <si>
    <t>KG</t>
  </si>
  <si>
    <t>SINAPI-I</t>
  </si>
  <si>
    <t>1.2.</t>
  </si>
  <si>
    <t>1.3.</t>
  </si>
  <si>
    <t>1.4.</t>
  </si>
  <si>
    <t>1.4.1.</t>
  </si>
  <si>
    <t>1.4.1.1.</t>
  </si>
  <si>
    <t>1.4.1.2.</t>
  </si>
  <si>
    <t>1.4.1.3.</t>
  </si>
  <si>
    <t>1.4.1.4.</t>
  </si>
  <si>
    <t>1.4.2.</t>
  </si>
  <si>
    <t>1.4.2.1.</t>
  </si>
  <si>
    <t>1.5.</t>
  </si>
  <si>
    <t>1.1.0.1.</t>
  </si>
  <si>
    <t>Cotação</t>
  </si>
  <si>
    <t>1.5.1.</t>
  </si>
  <si>
    <t>1.5.1.1.</t>
  </si>
  <si>
    <t>1.5.1.2.</t>
  </si>
  <si>
    <t>1.5.1.3.</t>
  </si>
  <si>
    <t>1.5.1.4.</t>
  </si>
  <si>
    <t>1.5.2.1.</t>
  </si>
  <si>
    <t>OUTRAS</t>
  </si>
  <si>
    <t>REDES ELETRICAS ASSENTAMENTOS NOVA SANTA RITA - RS</t>
  </si>
  <si>
    <t>Administração Geral</t>
  </si>
  <si>
    <t>Administração da obra</t>
  </si>
  <si>
    <t>1.2.1.</t>
  </si>
  <si>
    <t>Manutenção de rede BT SRC II</t>
  </si>
  <si>
    <t>Materiais</t>
  </si>
  <si>
    <t>1.2.1.1.</t>
  </si>
  <si>
    <t>1.2.1.2.</t>
  </si>
  <si>
    <t>1.2.1.3.</t>
  </si>
  <si>
    <t>1.2.1.4.</t>
  </si>
  <si>
    <t>1.2.1.5.</t>
  </si>
  <si>
    <t>1.2.1.6.</t>
  </si>
  <si>
    <t>1.2.1.7.</t>
  </si>
  <si>
    <t>1.2.1.8.</t>
  </si>
  <si>
    <t>1.2.1.9.</t>
  </si>
  <si>
    <t>1.2.1.10.</t>
  </si>
  <si>
    <t>1.2.1.11.</t>
  </si>
  <si>
    <t>1.2.1.12.</t>
  </si>
  <si>
    <t>1.2.1.13.</t>
  </si>
  <si>
    <t>1.2.1.14.</t>
  </si>
  <si>
    <t>1.2.1.15.</t>
  </si>
  <si>
    <t>1.2.1.16.</t>
  </si>
  <si>
    <t>1.2.1.17.</t>
  </si>
  <si>
    <t>1.2.1.18.</t>
  </si>
  <si>
    <t>Arruela quadrada ø18 x 50 x 50mm</t>
  </si>
  <si>
    <t>ARMAÇÃO SECUNDÁRIA, COM 1 ESTRIBO E 1 ISOLADOR -
FORNECIMENTO E INSTALAÇÃO. AF_12/2025</t>
  </si>
  <si>
    <t>ISOLADOR, TIPO ROLDANA, PARA BAIXA TENSÃO - FORNECIMENTO E
INSTALAÇÃO. AF_12/2025</t>
  </si>
  <si>
    <t>CABO DE COBRE, RIGIDO, CLASSE 2, ISOLACAO EM PVC/A, ANTICHAMA
BWF-B, 1 CONDUTOR, 450/750 V, SECAO NOMINAL 50 MM2</t>
  </si>
  <si>
    <t>Cabo Multiplex 3#50(35)mm2 - CA -1kV</t>
  </si>
  <si>
    <t>Parafuso de máquina M16 x 250mm</t>
  </si>
  <si>
    <t>Alça preformada de distribuição para cabo 35mm</t>
  </si>
  <si>
    <t>Conector tipo cunha</t>
  </si>
  <si>
    <t>Conector perfurante cabo 50mm2</t>
  </si>
  <si>
    <t>CABO DE COBRE NU 25 MM2 MEIO-DURO</t>
  </si>
  <si>
    <t>Cinta metálica de 380mm</t>
  </si>
  <si>
    <t>HASTE DE ATERRAMENTO EM ACO COM 3,00 M DE COMPRIMENTO E DN
= 5/8", REVESTIDA COM BAIXA CAMADA DE COBRE, COM CONECTOR TIPO GRAMPO</t>
  </si>
  <si>
    <t>CONECTOR GRAMPO METÁLICO TIPO OLHAL, PARA SPDA, PARA HASTE
DE ATERRAMENTO DE 5/8'' E CABOS DE 10 A 50 MM2 - FORNECIMENTO E INSTALAÇÃO. AF_08/2023</t>
  </si>
  <si>
    <t>POSTE DE CONCRETO ARMADO DE SECAO DUPLO T, EXTENSAO DE
9,00 M, RESISTENCIA DE 300 A 400 DAN, TIPO B OU D</t>
  </si>
  <si>
    <t>Eletroduto galvanizado de 104mm</t>
  </si>
  <si>
    <t>CURVA 90 GRAUS, LONGA, DE PVC RIGIDO ROSCAVEL, DE 4", PARA
ELETRODUTO</t>
  </si>
  <si>
    <t>LUVA EM PVC RIGIDO ROSCAVEL, DE 4", PARA ELETRODUTO</t>
  </si>
  <si>
    <t>LUVA PARA ELETRODUTO, EM ACO GALVANIZADO ELETROLITICO, COM
ROSCA, DIAMETRO DE 100 MM (4")</t>
  </si>
  <si>
    <t xml:space="preserve">          UN</t>
  </si>
  <si>
    <t>Mão de Obra</t>
  </si>
  <si>
    <t>1.2.2.</t>
  </si>
  <si>
    <t>1.2.2.1.</t>
  </si>
  <si>
    <t>Manutenção de rede MT Capela</t>
  </si>
  <si>
    <t>1.3.1.</t>
  </si>
  <si>
    <t>1.3.1.1.</t>
  </si>
  <si>
    <t>1.3.1.2.</t>
  </si>
  <si>
    <t>1.3.1.3.</t>
  </si>
  <si>
    <t>1.3.1.4.</t>
  </si>
  <si>
    <t>1.3.1.5.</t>
  </si>
  <si>
    <t>1.3.1.6.</t>
  </si>
  <si>
    <t>1.3.1.7.</t>
  </si>
  <si>
    <t>1.3.1.8.</t>
  </si>
  <si>
    <t>1.3.1.9.</t>
  </si>
  <si>
    <t>1.3.1.10.</t>
  </si>
  <si>
    <t>1.3.1.11.</t>
  </si>
  <si>
    <t>1.3.1.12.</t>
  </si>
  <si>
    <t>1.3.1.13.</t>
  </si>
  <si>
    <t>1.3.1.14.</t>
  </si>
  <si>
    <t>1.3.1.15.</t>
  </si>
  <si>
    <t>1.3.1.16.</t>
  </si>
  <si>
    <t>1.3.1.17.</t>
  </si>
  <si>
    <t>1.3.1.18.</t>
  </si>
  <si>
    <t>1.3.1.19.</t>
  </si>
  <si>
    <t>1.3.1.20.</t>
  </si>
  <si>
    <t>1.3.1.21.</t>
  </si>
  <si>
    <t>1.3.1.22.</t>
  </si>
  <si>
    <t>1.3.1.23.</t>
  </si>
  <si>
    <t>1.3.1.24.</t>
  </si>
  <si>
    <t>1.3.1.25.</t>
  </si>
  <si>
    <t>1.3.1.26.</t>
  </si>
  <si>
    <t>1.3.1.27.</t>
  </si>
  <si>
    <t>1.3.1.28.</t>
  </si>
  <si>
    <t>1.3.1.29.</t>
  </si>
  <si>
    <t>1.3.1.30.</t>
  </si>
  <si>
    <t>1.3.1.31.</t>
  </si>
  <si>
    <t>1.3.1.32.</t>
  </si>
  <si>
    <t>1.3.1.33.</t>
  </si>
  <si>
    <t>1.3.1.34.</t>
  </si>
  <si>
    <t>1.3.1.35.</t>
  </si>
  <si>
    <t>1.3.1.36.</t>
  </si>
  <si>
    <t>1.3.1.37.</t>
  </si>
  <si>
    <t>1.3.1.38.</t>
  </si>
  <si>
    <t>1.3.1.39.</t>
  </si>
  <si>
    <t>1.3.1.40.</t>
  </si>
  <si>
    <t>1.3.1.41.</t>
  </si>
  <si>
    <t>1.3.1.42.</t>
  </si>
  <si>
    <t>1.3.1.43.</t>
  </si>
  <si>
    <t>1.3.1.44.</t>
  </si>
  <si>
    <t>1.3.1.45.</t>
  </si>
  <si>
    <t>ALÇA PREFORMADA DE DISTRIBUIÇÃO, EM AÇO GALVANIZADO, AWG 2 -
FORNECIMENTO E INSTALAÇÃO. AF_12/2025</t>
  </si>
  <si>
    <t>CABO DE ALUMINIO NU SEM ALMA DE ACO, BITOLA 2 AWG</t>
  </si>
  <si>
    <t>Cabo de cobre com cobertura cinza 16mm - 15kV</t>
  </si>
  <si>
    <t>CABO MULTIPOLAR DE COBRE, FLEXIVEL, CLASSE 4 OU 5, ISOLACAO EM HEPR, COBERTURA EM PVC-ST2, ANTICHAMA BWF-B, 0,6/1 KV, 3
CONDUTORES DE 50 MM2</t>
  </si>
  <si>
    <t>Chave fusível base "C" 300A-25kV NBI-125kV</t>
  </si>
  <si>
    <t>CRUZETA DE MADEIRA TRATADA, *90 X 115 X 2400* MM, EM EUCALIPTO
OU EQUIVALENTE DA REGIAO</t>
  </si>
  <si>
    <t>ELETRODUTO DE PVC RIGIDO ROSCAVEL DE 4", SEM LUVA</t>
  </si>
  <si>
    <t>Elo fusível de 3H</t>
  </si>
  <si>
    <t>HASTE DE ATERRAMENTO EM ACO COM 3,00 M DE COMPRIMENTO E DN
= 3/4", REVESTIDA COM BAIXA CAMADA DE COBRE, SEM CONECTOR</t>
  </si>
  <si>
    <t>Isolador pilar 25kV 135mm</t>
  </si>
  <si>
    <t>Isolador pilar 25kV 70mm</t>
  </si>
  <si>
    <t>Isolador suspensão polimérico  25kV</t>
  </si>
  <si>
    <t>Laço pré-formado de topo</t>
  </si>
  <si>
    <t>Laço pré-formado duplo</t>
  </si>
  <si>
    <t>Laço pré-formado simples</t>
  </si>
  <si>
    <t>Manilha sapatilha</t>
  </si>
  <si>
    <t>Mão francesa plana de 5 x 32 x  619mm</t>
  </si>
  <si>
    <t>Olhal para parafuso</t>
  </si>
  <si>
    <t>Pára raios poliméricos, 21kV -10kA</t>
  </si>
  <si>
    <t>PARA-RAIOS DE DISTRIBUICAO, TENSAO NOMINAL 30 KV, CORRENTE
NOMINAL DE DESCARGA 10 KA</t>
  </si>
  <si>
    <t>Parafuso cabeça quadrada M16 x 150mm</t>
  </si>
  <si>
    <t>Parafuso M16 x 200mm</t>
  </si>
  <si>
    <t>Parafuso M16 x 300mm</t>
  </si>
  <si>
    <t>Parafuso M16 x 350mm</t>
  </si>
  <si>
    <t>Parafuso M16 x 450mm passante</t>
  </si>
  <si>
    <t>Pino para isolador pilar</t>
  </si>
  <si>
    <t>Poste de concreto circular de 12m-4kN</t>
  </si>
  <si>
    <t>Poste de concreto circular de 12m-6kN</t>
  </si>
  <si>
    <t>POSTE DE CONCRETO ARMADO DE SECAO DUPLO T, EXTENSAO DE
12,00 M, RESISTENCIA DE 300 A 400 DAN, TIPO B OU D</t>
  </si>
  <si>
    <t>POSTE DE CONCRETO ARMADO DE SECAO DUPLO T, EXTENSAO DE
12,00 M, RESISTENCIA DE 600 DAN, TIPO B</t>
  </si>
  <si>
    <t>Sela para cruzetas</t>
  </si>
  <si>
    <t>Suporte vertical isolador pilar</t>
  </si>
  <si>
    <t>Terminal contrátil NBI-125kV, classe 25kV</t>
  </si>
  <si>
    <t>ACO CA-60, 4,2 MM, OU 5,0 MM, OU 6,0 MM, OU 7,0 MM, VERGALHAO</t>
  </si>
  <si>
    <t>CANTONEIRA ACO ABAS IGUAIS (QUALQUER BITOLA), ESPESSURA
ENTRE 1/8" E 1/4"</t>
  </si>
  <si>
    <t>CIMENTO PORTLAND COMPOSTO CP II-32</t>
  </si>
  <si>
    <t>PEDRA BRITADA N. 1 (9,5 A 19 MM) POSTO PEDREIRA/FORNECEDOR,
SEM FRETE</t>
  </si>
  <si>
    <t>BLOCO CERAMICO / TIJOLO VAZADO PARA ALVENARIA DE VEDACAO, 6
FUROS NA HORIZONTAL DE 9 X 14 X 19 CM (L X A X C)</t>
  </si>
  <si>
    <t>1.3.2.</t>
  </si>
  <si>
    <t>1.3.2.1.</t>
  </si>
  <si>
    <t>Manutenção de rede MT Itapuí</t>
  </si>
  <si>
    <t>ALÇA PREFORMADA DE DISTRIBUIÇÃO, EM AÇO GALVANIZADO, AWG 4 -
FORNECIMENTO E INSTALAÇÃO. AF_12/2025</t>
  </si>
  <si>
    <t>CABO DE ALUMINIO NU COM ALMA DE ACO, BITOLA 4 AWG</t>
  </si>
  <si>
    <t>1.4.1.5.</t>
  </si>
  <si>
    <t>1.4.1.6.</t>
  </si>
  <si>
    <t>1.4.1.7.</t>
  </si>
  <si>
    <t>Fio de alumínio nu 4AWG para amarração</t>
  </si>
  <si>
    <t>1.4.1.8.</t>
  </si>
  <si>
    <t>Fita de alumínio para proteção dos cabos</t>
  </si>
  <si>
    <t>1.4.1.9.</t>
  </si>
  <si>
    <t>Isolador de pino 25kV</t>
  </si>
  <si>
    <t>1.4.1.10.</t>
  </si>
  <si>
    <t>1.4.1.11.</t>
  </si>
  <si>
    <t>1.4.1.12.</t>
  </si>
  <si>
    <t>1.4.1.13.</t>
  </si>
  <si>
    <t>1.4.1.14.</t>
  </si>
  <si>
    <t>1.4.1.15.</t>
  </si>
  <si>
    <t>1.4.1.16.</t>
  </si>
  <si>
    <t>1.4.1.17.</t>
  </si>
  <si>
    <t>Pino de cruzeta 25kV</t>
  </si>
  <si>
    <t>1.4.1.18.</t>
  </si>
  <si>
    <t>Pino de topo 25kV</t>
  </si>
  <si>
    <t>1.4.1.19.</t>
  </si>
  <si>
    <t>POSTE DE CONCRETO ARMADO DE SECAO CIRCULAR, EXTENSAO DE
11,00 M, RESISTENCIA DE 300 A 400 DAN, TIPO C-17</t>
  </si>
  <si>
    <t>1.4.1.20.</t>
  </si>
  <si>
    <t>POSTE DE CONCRETO ARMADO DE SECAO DUPLO T, EXTENSAO DE
10,00 M, RESISTENCIA DE 300 A 400 DAN, TIPO B OU D</t>
  </si>
  <si>
    <t>1.4.1.21.</t>
  </si>
  <si>
    <t>POSTE DE CONCRETO ARMADO DE SECAO DUPLO T, EXTENSAO DE
11,00 M, RESISTENCIA DE 300 DAN, TIPO B</t>
  </si>
  <si>
    <t>1.4.1.22.</t>
  </si>
  <si>
    <t>POSTE DE CONCRETO ARMADO DE SECAO DUPLO T, EXTENSAO DE
11,00 M, RESISTENCIA DE 600 DAN, TIPO B</t>
  </si>
  <si>
    <t>1.4.1.23.</t>
  </si>
  <si>
    <t>Transformador trifásico de 225kVA  25kV-380/220V</t>
  </si>
  <si>
    <t>Substação SRC II</t>
  </si>
  <si>
    <t>CABO DE COBRE ISOLADO, 25 MM², ANTI-CHAMA 450/750 V, INSTALADO EM ELETROCALHA OU PERFILADO - FORNECIMENTO E INSTALAÇÃO.
AF_07/2025</t>
  </si>
  <si>
    <t>CABO DE COBRE FLEXÍVEL ISOLADO, 16 MM², ANTI-CHAMA 450/750 V, PARA CIRCUITOS TERMINAIS - FORNECIMENTO E INSTALAÇÃO.
AF_03/2023</t>
  </si>
  <si>
    <t>CABO DE COBRE FLEXÍVEL ISOLADO, 50 MM², 0,6/1,0 KV, PARA REDE AÉREA DE DISTRIBUIÇÃO DE ENERGIA ELÉTRICA DE BAIXA TENSÃO -
FORNECIMENTO E INSTALAÇÃO. AF_12/2025</t>
  </si>
  <si>
    <t>1.5.1.5.</t>
  </si>
  <si>
    <t>1.5.1.6.</t>
  </si>
  <si>
    <t>CABO DE COBRE NU 50 MM2 MEIO-DURO</t>
  </si>
  <si>
    <t>1.5.1.7.</t>
  </si>
  <si>
    <t>CAIXA DE PROTECAO PARA TRANSFORMADOR CORRENTE, EM CHAPA
DE ACO 18 USG (PADRAO DA CONCESSIONARIA LOCAL)</t>
  </si>
  <si>
    <t>1.5.1.8.</t>
  </si>
  <si>
    <t>CAIXA DE PROTECAO EXTERNA PARA MEDIDOR HOROSAZONAL, DE
BAIXA TENSAO, COM MODULO, EM CHAPA DE ACO (PADRAO DA CONCESSIONARIA LOCAL)</t>
  </si>
  <si>
    <t>1.5.1.9.</t>
  </si>
  <si>
    <t>1.5.1.10.</t>
  </si>
  <si>
    <t>Cinta metálica de 240mm</t>
  </si>
  <si>
    <t>1.5.1.11.</t>
  </si>
  <si>
    <t>CONECTOR METALICO TIPO PARAFUSO FENDIDO (SPLIT BOLT), PARA
CABOS ATE 50 MM2</t>
  </si>
  <si>
    <t>1.5.1.12.</t>
  </si>
  <si>
    <t>Conector garra de linha viva</t>
  </si>
  <si>
    <t>1.5.1.13.</t>
  </si>
  <si>
    <t>CONECTOR GRAMPO METÁLICO TIPO OLHAL, PARA SPDA, PARA HASTE DE ATERRAMENTO DE 3/4'' E CABOS DE 10 A 50 MM2 - FORNECIMENTO E
INSTALAÇÃO. AF_08/2023</t>
  </si>
  <si>
    <t>1.5.1.14.</t>
  </si>
  <si>
    <t>Conector perfurante com estribo
cabo 25kV</t>
  </si>
  <si>
    <t>1.5.1.15.</t>
  </si>
  <si>
    <t>1.5.1.16.</t>
  </si>
  <si>
    <t>1.5.1.17.</t>
  </si>
  <si>
    <t>DISJUNTOR TERMOMAGNÉTICO TRIPOLAR, CORRENTE NOMINAL DE
125A - FORNECIMENTO E INSTALAÇÃO. AF_07/2025</t>
  </si>
  <si>
    <t>1.5.1.18.</t>
  </si>
  <si>
    <t>1.5.1.19.</t>
  </si>
  <si>
    <t>1.5.1.20.</t>
  </si>
  <si>
    <t>Fita metálica para poste, 19mm com 25m</t>
  </si>
  <si>
    <t>1.5.1.21.</t>
  </si>
  <si>
    <t>Grampo de ancoragem para cabo coberto</t>
  </si>
  <si>
    <t>1.5.1.22.</t>
  </si>
  <si>
    <t>1.5.1.23.</t>
  </si>
  <si>
    <t>1.5.1.24.</t>
  </si>
  <si>
    <t>1.5.1.25.</t>
  </si>
  <si>
    <t>1.5.1.26.</t>
  </si>
  <si>
    <t>1.5.1.27.</t>
  </si>
  <si>
    <t>Parafuso cabeça abaulada M16 x 45mm</t>
  </si>
  <si>
    <t>1.5.1.28.</t>
  </si>
  <si>
    <t>Parafuso cabeça quadrada M16 -50mm</t>
  </si>
  <si>
    <t>1.5.1.29.</t>
  </si>
  <si>
    <t>1.5.1.30.</t>
  </si>
  <si>
    <t>Parafuso cabeça quadrada M16 x 45mm</t>
  </si>
  <si>
    <t>1.5.1.31.</t>
  </si>
  <si>
    <t>1.5.1.32.</t>
  </si>
  <si>
    <t>1.5.1.33.</t>
  </si>
  <si>
    <t>Perfil "U"</t>
  </si>
  <si>
    <t>1.5.1.34.</t>
  </si>
  <si>
    <t>Placa de advertência " PERIGO DE MORTE ALTA TENSÃO"</t>
  </si>
  <si>
    <t>1.5.1.35.</t>
  </si>
  <si>
    <t>Porca olhal</t>
  </si>
  <si>
    <t>1.5.1.36.</t>
  </si>
  <si>
    <t>1.5.1.37.</t>
  </si>
  <si>
    <t>Proteção para os bornes do transformador</t>
  </si>
  <si>
    <t>1.5.1.38.</t>
  </si>
  <si>
    <t>Proteção para os para-raios</t>
  </si>
  <si>
    <t>1.5.1.39.</t>
  </si>
  <si>
    <t>Sapatilha para cabo da aço</t>
  </si>
  <si>
    <t>1.5.1.40.</t>
  </si>
  <si>
    <t>1.5.1.41.</t>
  </si>
  <si>
    <t>Suporte "L" p/ para raios</t>
  </si>
  <si>
    <t>1.5.1.42.</t>
  </si>
  <si>
    <t>SUPORTE PARA TRANSFORMADOR EM POSTE DE CONCRETO
CIRCULAR - FORNECIMENTO E INSTALAÇÃO. AF_12/2020</t>
  </si>
  <si>
    <t>1.5.2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</si>
</sst>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18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5"/>
      <color rgb="FF000000"/>
      <name val="Calibri"/>
      <family val="2"/>
    </font>
    <font>
      <sz val="15"/>
      <color rgb="FF000000"/>
      <name val="Calibri"/>
      <family val="2"/>
    </font>
    <font>
      <sz val="11"/>
      <color rgb="FFFF0000"/>
      <name val="Calibri"/>
      <family val="2"/>
    </font>
    <font>
      <b/>
      <sz val="13"/>
      <color rgb="FF000000"/>
      <name val="Arial"/>
      <family val="2"/>
    </font>
    <font>
      <sz val="11"/>
      <color rgb="FF000000"/>
      <name val="Arial"/>
      <family val="2"/>
    </font>
    <font>
      <b/>
      <sz val="12"/>
      <name val="Arial"/>
      <family val="2"/>
    </font>
    <font>
      <sz val="12"/>
      <color rgb="FF000000"/>
      <name val="Calibri"/>
      <family val="2"/>
    </font>
    <font>
      <sz val="12"/>
      <name val="Arial"/>
      <family val="2"/>
    </font>
    <font>
      <b/>
      <sz val="13"/>
      <name val="Arial"/>
      <family val="2"/>
    </font>
    <font>
      <sz val="13"/>
      <color rgb="FF000000"/>
      <name val="Calibri"/>
      <family val="2"/>
    </font>
    <font>
      <sz val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C0C0C0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0" tint="-0.34998626667073579"/>
        <bgColor indexed="65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96">
    <xf numFmtId="0" fontId="0" fillId="0" borderId="0" xfId="0"/>
    <xf numFmtId="10" fontId="9" fillId="7" borderId="0" xfId="0" applyNumberFormat="1" applyFont="1" applyFill="1" applyProtection="1">
      <protection locked="0"/>
    </xf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left" vertical="center"/>
    </xf>
    <xf numFmtId="0" fontId="0" fillId="2" borderId="1" xfId="0" applyFill="1" applyBorder="1"/>
    <xf numFmtId="0" fontId="0" fillId="2" borderId="4" xfId="0" applyFill="1" applyBorder="1" applyAlignment="1">
      <alignment horizontal="left"/>
    </xf>
    <xf numFmtId="0" fontId="0" fillId="2" borderId="4" xfId="0" applyFill="1" applyBorder="1"/>
    <xf numFmtId="0" fontId="0" fillId="2" borderId="4" xfId="0" applyFill="1" applyBorder="1" applyAlignment="1">
      <alignment vertical="center"/>
    </xf>
    <xf numFmtId="0" fontId="0" fillId="2" borderId="4" xfId="0" applyFill="1" applyBorder="1" applyAlignment="1">
      <alignment horizontal="left" vertical="center"/>
    </xf>
    <xf numFmtId="0" fontId="0" fillId="2" borderId="2" xfId="0" applyFill="1" applyBorder="1"/>
    <xf numFmtId="0" fontId="4" fillId="2" borderId="2" xfId="0" applyFont="1" applyFill="1" applyBorder="1"/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2" borderId="2" xfId="0" applyFont="1" applyFill="1" applyBorder="1"/>
    <xf numFmtId="0" fontId="2" fillId="2" borderId="0" xfId="0" applyFont="1" applyFill="1" applyAlignment="1">
      <alignment horizontal="center" vertical="center"/>
    </xf>
    <xf numFmtId="0" fontId="0" fillId="2" borderId="3" xfId="0" applyFill="1" applyBorder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0" fillId="2" borderId="5" xfId="0" applyFill="1" applyBorder="1" applyAlignment="1">
      <alignment vertical="center"/>
    </xf>
    <xf numFmtId="0" fontId="0" fillId="2" borderId="5" xfId="0" applyFill="1" applyBorder="1" applyAlignment="1">
      <alignment horizontal="left" vertical="center"/>
    </xf>
    <xf numFmtId="0" fontId="6" fillId="3" borderId="7" xfId="0" applyFont="1" applyFill="1" applyBorder="1"/>
    <xf numFmtId="0" fontId="6" fillId="3" borderId="7" xfId="0" applyFont="1" applyFill="1" applyBorder="1" applyAlignment="1">
      <alignment horizontal="left"/>
    </xf>
    <xf numFmtId="0" fontId="6" fillId="3" borderId="7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/>
    </xf>
    <xf numFmtId="8" fontId="0" fillId="0" borderId="0" xfId="0" applyNumberFormat="1"/>
    <xf numFmtId="0" fontId="14" fillId="0" borderId="15" xfId="0" applyFont="1" applyBorder="1" applyAlignment="1">
      <alignment horizontal="left" vertical="center" wrapText="1"/>
    </xf>
    <xf numFmtId="0" fontId="16" fillId="0" borderId="0" xfId="0" applyFont="1" applyAlignment="1">
      <alignment vertical="center"/>
    </xf>
    <xf numFmtId="44" fontId="0" fillId="2" borderId="0" xfId="1" applyFont="1" applyFill="1" applyProtection="1"/>
    <xf numFmtId="44" fontId="0" fillId="2" borderId="0" xfId="0" applyNumberFormat="1" applyFill="1"/>
    <xf numFmtId="44" fontId="0" fillId="2" borderId="4" xfId="1" applyFont="1" applyFill="1" applyBorder="1" applyProtection="1"/>
    <xf numFmtId="44" fontId="0" fillId="2" borderId="4" xfId="0" applyNumberFormat="1" applyFill="1" applyBorder="1"/>
    <xf numFmtId="44" fontId="2" fillId="2" borderId="0" xfId="0" applyNumberFormat="1" applyFont="1" applyFill="1"/>
    <xf numFmtId="44" fontId="0" fillId="2" borderId="5" xfId="1" applyFont="1" applyFill="1" applyBorder="1" applyProtection="1"/>
    <xf numFmtId="44" fontId="0" fillId="2" borderId="5" xfId="0" applyNumberFormat="1" applyFill="1" applyBorder="1"/>
    <xf numFmtId="44" fontId="6" fillId="3" borderId="7" xfId="1" applyFont="1" applyFill="1" applyBorder="1" applyProtection="1"/>
    <xf numFmtId="44" fontId="6" fillId="3" borderId="7" xfId="0" applyNumberFormat="1" applyFont="1" applyFill="1" applyBorder="1"/>
    <xf numFmtId="44" fontId="6" fillId="4" borderId="6" xfId="0" applyNumberFormat="1" applyFont="1" applyFill="1" applyBorder="1" applyAlignment="1">
      <alignment vertical="center"/>
    </xf>
    <xf numFmtId="44" fontId="10" fillId="5" borderId="12" xfId="0" applyNumberFormat="1" applyFont="1" applyFill="1" applyBorder="1" applyAlignment="1">
      <alignment horizontal="center" vertical="center"/>
    </xf>
    <xf numFmtId="44" fontId="0" fillId="0" borderId="0" xfId="1" applyFont="1" applyProtection="1"/>
    <xf numFmtId="44" fontId="0" fillId="0" borderId="0" xfId="0" applyNumberFormat="1"/>
    <xf numFmtId="44" fontId="6" fillId="4" borderId="20" xfId="0" applyNumberFormat="1" applyFont="1" applyFill="1" applyBorder="1" applyAlignment="1">
      <alignment vertical="center"/>
    </xf>
    <xf numFmtId="0" fontId="15" fillId="9" borderId="13" xfId="0" applyFont="1" applyFill="1" applyBorder="1" applyAlignment="1">
      <alignment horizontal="left" vertical="center" wrapText="1"/>
    </xf>
    <xf numFmtId="44" fontId="6" fillId="8" borderId="6" xfId="0" applyNumberFormat="1" applyFont="1" applyFill="1" applyBorder="1" applyAlignment="1">
      <alignment vertical="center"/>
    </xf>
    <xf numFmtId="44" fontId="10" fillId="12" borderId="6" xfId="0" applyNumberFormat="1" applyFont="1" applyFill="1" applyBorder="1" applyAlignment="1">
      <alignment vertical="center"/>
    </xf>
    <xf numFmtId="0" fontId="15" fillId="13" borderId="14" xfId="0" applyFont="1" applyFill="1" applyBorder="1" applyAlignment="1">
      <alignment horizontal="left" vertical="center" wrapText="1"/>
    </xf>
    <xf numFmtId="0" fontId="15" fillId="13" borderId="13" xfId="0" applyFont="1" applyFill="1" applyBorder="1" applyAlignment="1">
      <alignment horizontal="left" vertical="center" wrapText="1"/>
    </xf>
    <xf numFmtId="44" fontId="6" fillId="0" borderId="20" xfId="0" applyNumberFormat="1" applyFont="1" applyBorder="1" applyAlignment="1">
      <alignment vertical="center"/>
    </xf>
    <xf numFmtId="44" fontId="6" fillId="0" borderId="6" xfId="0" applyNumberFormat="1" applyFont="1" applyBorder="1" applyAlignment="1">
      <alignment vertical="center"/>
    </xf>
    <xf numFmtId="1" fontId="6" fillId="0" borderId="15" xfId="0" applyNumberFormat="1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 wrapText="1"/>
    </xf>
    <xf numFmtId="2" fontId="6" fillId="0" borderId="15" xfId="0" applyNumberFormat="1" applyFont="1" applyBorder="1" applyAlignment="1">
      <alignment horizontal="right" vertical="center" shrinkToFit="1"/>
    </xf>
    <xf numFmtId="0" fontId="14" fillId="0" borderId="14" xfId="0" applyFont="1" applyBorder="1" applyAlignment="1">
      <alignment horizontal="center" vertical="center" wrapText="1"/>
    </xf>
    <xf numFmtId="2" fontId="6" fillId="0" borderId="14" xfId="0" applyNumberFormat="1" applyFont="1" applyBorder="1" applyAlignment="1">
      <alignment horizontal="right" vertical="center" shrinkToFit="1"/>
    </xf>
    <xf numFmtId="1" fontId="6" fillId="0" borderId="14" xfId="0" applyNumberFormat="1" applyFont="1" applyBorder="1" applyAlignment="1">
      <alignment horizontal="center" vertical="center" shrinkToFit="1"/>
    </xf>
    <xf numFmtId="1" fontId="6" fillId="0" borderId="15" xfId="0" applyNumberFormat="1" applyFont="1" applyBorder="1" applyAlignment="1">
      <alignment horizontal="left" vertical="center" shrinkToFit="1"/>
    </xf>
    <xf numFmtId="0" fontId="12" fillId="10" borderId="13" xfId="0" applyFont="1" applyFill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2" fillId="5" borderId="15" xfId="0" applyFont="1" applyFill="1" applyBorder="1" applyAlignment="1">
      <alignment horizontal="left" vertical="center" wrapText="1"/>
    </xf>
    <xf numFmtId="0" fontId="12" fillId="10" borderId="15" xfId="0" applyFont="1" applyFill="1" applyBorder="1" applyAlignment="1">
      <alignment horizontal="left" vertical="center" wrapText="1"/>
    </xf>
    <xf numFmtId="1" fontId="6" fillId="0" borderId="14" xfId="0" applyNumberFormat="1" applyFont="1" applyBorder="1" applyAlignment="1">
      <alignment horizontal="left" vertical="center" shrinkToFit="1"/>
    </xf>
    <xf numFmtId="44" fontId="6" fillId="6" borderId="15" xfId="0" applyNumberFormat="1" applyFont="1" applyFill="1" applyBorder="1" applyAlignment="1" applyProtection="1">
      <alignment horizontal="right" vertical="center" shrinkToFit="1"/>
      <protection locked="0"/>
    </xf>
    <xf numFmtId="44" fontId="6" fillId="6" borderId="14" xfId="0" applyNumberFormat="1" applyFont="1" applyFill="1" applyBorder="1" applyAlignment="1" applyProtection="1">
      <alignment horizontal="right" vertical="center" shrinkToFit="1"/>
      <protection locked="0"/>
    </xf>
    <xf numFmtId="0" fontId="14" fillId="0" borderId="13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2" fontId="6" fillId="0" borderId="14" xfId="0" applyNumberFormat="1" applyFont="1" applyBorder="1" applyAlignment="1">
      <alignment vertical="center" shrinkToFit="1"/>
    </xf>
    <xf numFmtId="44" fontId="6" fillId="6" borderId="14" xfId="0" applyNumberFormat="1" applyFont="1" applyFill="1" applyBorder="1" applyAlignment="1" applyProtection="1">
      <alignment vertical="center" shrinkToFit="1"/>
      <protection locked="0"/>
    </xf>
    <xf numFmtId="0" fontId="1" fillId="2" borderId="2" xfId="0" applyFont="1" applyFill="1" applyBorder="1" applyAlignment="1">
      <alignment vertical="center" wrapText="1"/>
    </xf>
    <xf numFmtId="0" fontId="0" fillId="2" borderId="0" xfId="0" applyFill="1"/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2" fillId="10" borderId="8" xfId="0" applyFont="1" applyFill="1" applyBorder="1" applyAlignment="1">
      <alignment horizontal="center" vertical="center" wrapText="1"/>
    </xf>
    <xf numFmtId="0" fontId="12" fillId="10" borderId="9" xfId="0" applyFont="1" applyFill="1" applyBorder="1" applyAlignment="1">
      <alignment horizontal="center" vertical="center" wrapText="1"/>
    </xf>
    <xf numFmtId="0" fontId="12" fillId="10" borderId="24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 wrapText="1"/>
    </xf>
    <xf numFmtId="0" fontId="12" fillId="10" borderId="0" xfId="0" applyFont="1" applyFill="1" applyAlignment="1">
      <alignment horizontal="center" vertical="center" wrapText="1"/>
    </xf>
    <xf numFmtId="0" fontId="12" fillId="10" borderId="19" xfId="0" applyFont="1" applyFill="1" applyBorder="1" applyAlignment="1">
      <alignment horizontal="center" vertical="center" wrapText="1"/>
    </xf>
    <xf numFmtId="0" fontId="15" fillId="13" borderId="21" xfId="0" applyFont="1" applyFill="1" applyBorder="1" applyAlignment="1">
      <alignment horizontal="center" vertical="center" wrapText="1"/>
    </xf>
    <xf numFmtId="0" fontId="15" fillId="13" borderId="22" xfId="0" applyFont="1" applyFill="1" applyBorder="1" applyAlignment="1">
      <alignment horizontal="center" vertical="center" wrapText="1"/>
    </xf>
    <xf numFmtId="0" fontId="15" fillId="13" borderId="23" xfId="0" applyFont="1" applyFill="1" applyBorder="1" applyAlignment="1">
      <alignment horizontal="center" vertical="center" wrapText="1"/>
    </xf>
    <xf numFmtId="0" fontId="15" fillId="13" borderId="16" xfId="0" applyFont="1" applyFill="1" applyBorder="1" applyAlignment="1">
      <alignment horizontal="center" vertical="center" wrapText="1"/>
    </xf>
    <xf numFmtId="0" fontId="15" fillId="13" borderId="17" xfId="0" applyFont="1" applyFill="1" applyBorder="1" applyAlignment="1">
      <alignment horizontal="center" vertical="center" wrapText="1"/>
    </xf>
    <xf numFmtId="0" fontId="15" fillId="13" borderId="18" xfId="0" applyFont="1" applyFill="1" applyBorder="1" applyAlignment="1">
      <alignment horizontal="center" vertical="center" wrapText="1"/>
    </xf>
    <xf numFmtId="0" fontId="15" fillId="11" borderId="21" xfId="0" applyFont="1" applyFill="1" applyBorder="1" applyAlignment="1">
      <alignment horizontal="center" vertical="center" wrapText="1"/>
    </xf>
    <xf numFmtId="0" fontId="15" fillId="11" borderId="22" xfId="0" applyFont="1" applyFill="1" applyBorder="1" applyAlignment="1">
      <alignment horizontal="center" vertical="center" wrapText="1"/>
    </xf>
    <xf numFmtId="0" fontId="15" fillId="11" borderId="23" xfId="0" applyFont="1" applyFill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523876</xdr:colOff>
      <xdr:row>1</xdr:row>
      <xdr:rowOff>188040</xdr:rowOff>
    </xdr:from>
    <xdr:ext cx="1333500" cy="1462796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54162" y="242469"/>
          <a:ext cx="1333500" cy="14627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3"/>
  <sheetViews>
    <sheetView tabSelected="1" zoomScale="70" zoomScaleNormal="70" zoomScaleSheetLayoutView="70" workbookViewId="0">
      <pane ySplit="14" topLeftCell="A78" activePane="bottomLeft" state="frozen"/>
      <selection pane="bottomLeft" activeCell="I6" sqref="I6"/>
    </sheetView>
  </sheetViews>
  <sheetFormatPr defaultRowHeight="15" x14ac:dyDescent="0.25"/>
  <cols>
    <col min="1" max="1" width="10.5703125" bestFit="1" customWidth="1"/>
    <col min="2" max="2" width="18.85546875" style="26" bestFit="1" customWidth="1"/>
    <col min="3" max="3" width="13.85546875" style="26" bestFit="1" customWidth="1"/>
    <col min="4" max="4" width="92.28515625" style="27" customWidth="1"/>
    <col min="5" max="5" width="16.28515625" customWidth="1"/>
    <col min="6" max="6" width="10.28515625" style="28" bestFit="1" customWidth="1"/>
    <col min="7" max="7" width="18.85546875" style="44" customWidth="1"/>
    <col min="8" max="8" width="23" style="45" bestFit="1" customWidth="1"/>
    <col min="9" max="9" width="21.7109375" style="45" bestFit="1" customWidth="1"/>
    <col min="10" max="10" width="26.28515625" style="45" customWidth="1"/>
  </cols>
  <sheetData>
    <row r="1" spans="1:10" ht="5.0999999999999996" customHeight="1" x14ac:dyDescent="0.25">
      <c r="A1" s="2"/>
      <c r="B1" s="3"/>
      <c r="C1" s="3"/>
      <c r="D1" s="4"/>
      <c r="E1" s="2"/>
      <c r="F1" s="5"/>
      <c r="G1" s="33"/>
      <c r="H1" s="34"/>
      <c r="I1" s="34"/>
      <c r="J1" s="34"/>
    </row>
    <row r="2" spans="1:10" x14ac:dyDescent="0.25">
      <c r="A2" s="6"/>
      <c r="B2" s="7"/>
      <c r="C2" s="7"/>
      <c r="D2" s="9"/>
      <c r="E2" s="8"/>
      <c r="F2" s="10"/>
      <c r="G2" s="35"/>
      <c r="H2" s="36"/>
      <c r="I2" s="36"/>
      <c r="J2" s="36"/>
    </row>
    <row r="3" spans="1:10" x14ac:dyDescent="0.25">
      <c r="A3" s="11"/>
      <c r="B3" s="3"/>
      <c r="C3" s="3"/>
      <c r="D3" s="4"/>
      <c r="E3" s="2"/>
      <c r="F3" s="5"/>
      <c r="G3" s="33"/>
      <c r="H3" s="34"/>
      <c r="I3" s="34"/>
      <c r="J3" s="34"/>
    </row>
    <row r="4" spans="1:10" x14ac:dyDescent="0.25">
      <c r="A4" s="12"/>
      <c r="B4" s="3"/>
      <c r="C4" s="3"/>
      <c r="D4" s="4"/>
      <c r="E4" s="2"/>
      <c r="F4" s="5"/>
      <c r="G4" s="33"/>
      <c r="H4" s="34"/>
      <c r="I4" s="34"/>
      <c r="J4" s="34"/>
    </row>
    <row r="5" spans="1:10" ht="19.5" x14ac:dyDescent="0.25">
      <c r="A5" s="11"/>
      <c r="B5" s="3"/>
      <c r="C5" s="3"/>
      <c r="D5" s="13" t="s">
        <v>9</v>
      </c>
      <c r="E5" s="2"/>
      <c r="F5" s="5"/>
      <c r="G5" s="33"/>
      <c r="H5" s="34"/>
      <c r="I5" s="34"/>
      <c r="J5" s="34"/>
    </row>
    <row r="6" spans="1:10" ht="20.100000000000001" customHeight="1" x14ac:dyDescent="0.25">
      <c r="A6" s="11"/>
      <c r="B6" s="3"/>
      <c r="C6" s="3"/>
      <c r="D6" s="14" t="s">
        <v>15</v>
      </c>
      <c r="E6" s="2"/>
      <c r="F6" s="5"/>
      <c r="G6" s="33"/>
      <c r="H6" s="34"/>
      <c r="I6" s="1">
        <v>0.25869999999999999</v>
      </c>
      <c r="J6" s="37" t="s">
        <v>11</v>
      </c>
    </row>
    <row r="7" spans="1:10" x14ac:dyDescent="0.25">
      <c r="A7" s="15"/>
      <c r="B7" s="3"/>
      <c r="C7" s="3"/>
      <c r="D7" s="4"/>
      <c r="E7" s="2"/>
      <c r="F7" s="5"/>
      <c r="G7" s="33"/>
      <c r="H7" s="34"/>
      <c r="I7" s="34"/>
      <c r="J7" s="34"/>
    </row>
    <row r="8" spans="1:10" ht="33" customHeight="1" x14ac:dyDescent="0.25">
      <c r="A8" s="74"/>
      <c r="B8" s="75"/>
      <c r="C8" s="3"/>
      <c r="D8" s="16" t="s">
        <v>10</v>
      </c>
      <c r="E8" s="2"/>
      <c r="F8" s="5"/>
      <c r="G8" s="33"/>
      <c r="H8" s="34"/>
      <c r="I8" s="34"/>
      <c r="J8" s="34"/>
    </row>
    <row r="9" spans="1:10" x14ac:dyDescent="0.25">
      <c r="A9" s="11"/>
      <c r="B9" s="3"/>
      <c r="C9" s="3"/>
      <c r="D9" s="4"/>
      <c r="E9" s="2"/>
      <c r="F9" s="5"/>
      <c r="G9" s="33"/>
      <c r="H9" s="34"/>
      <c r="I9" s="34"/>
      <c r="J9" s="34"/>
    </row>
    <row r="10" spans="1:10" x14ac:dyDescent="0.25">
      <c r="A10" s="11"/>
      <c r="B10" s="3"/>
      <c r="C10" s="3"/>
      <c r="D10" s="4"/>
      <c r="E10" s="2"/>
      <c r="F10" s="5"/>
      <c r="G10" s="33"/>
      <c r="H10" s="34"/>
      <c r="I10" s="34"/>
      <c r="J10" s="34"/>
    </row>
    <row r="11" spans="1:10" ht="1.5" customHeight="1" x14ac:dyDescent="0.25">
      <c r="A11" s="17"/>
      <c r="B11" s="18"/>
      <c r="C11" s="18"/>
      <c r="D11" s="20"/>
      <c r="E11" s="19"/>
      <c r="F11" s="21"/>
      <c r="G11" s="38"/>
      <c r="H11" s="39"/>
      <c r="I11" s="39"/>
      <c r="J11" s="39"/>
    </row>
    <row r="12" spans="1:10" ht="0.75" customHeight="1" x14ac:dyDescent="0.25">
      <c r="A12" s="2"/>
      <c r="B12" s="3"/>
      <c r="C12" s="3"/>
      <c r="D12" s="2"/>
      <c r="E12" s="2"/>
      <c r="F12" s="5"/>
      <c r="G12" s="33"/>
      <c r="H12" s="34"/>
      <c r="I12" s="34"/>
      <c r="J12" s="34"/>
    </row>
    <row r="13" spans="1:10" ht="17.25" customHeight="1" x14ac:dyDescent="0.25">
      <c r="A13" s="76" t="s">
        <v>42</v>
      </c>
      <c r="B13" s="77"/>
      <c r="C13" s="77"/>
      <c r="D13" s="77"/>
      <c r="E13" s="77"/>
      <c r="F13" s="77"/>
      <c r="G13" s="77"/>
      <c r="H13" s="77"/>
      <c r="I13" s="77"/>
      <c r="J13" s="77"/>
    </row>
    <row r="14" spans="1:10" ht="15.75" x14ac:dyDescent="0.25">
      <c r="A14" s="22" t="s">
        <v>0</v>
      </c>
      <c r="B14" s="23" t="s">
        <v>1</v>
      </c>
      <c r="C14" s="23" t="s">
        <v>2</v>
      </c>
      <c r="D14" s="24" t="s">
        <v>3</v>
      </c>
      <c r="E14" s="22" t="s">
        <v>12</v>
      </c>
      <c r="F14" s="25" t="s">
        <v>13</v>
      </c>
      <c r="G14" s="40" t="s">
        <v>14</v>
      </c>
      <c r="H14" s="41" t="s">
        <v>4</v>
      </c>
      <c r="I14" s="41" t="s">
        <v>5</v>
      </c>
      <c r="J14" s="41" t="s">
        <v>6</v>
      </c>
    </row>
    <row r="15" spans="1:10" s="32" customFormat="1" ht="31.5" customHeight="1" x14ac:dyDescent="0.25">
      <c r="A15" s="50" t="s">
        <v>16</v>
      </c>
      <c r="B15" s="89" t="s">
        <v>43</v>
      </c>
      <c r="C15" s="90"/>
      <c r="D15" s="90"/>
      <c r="E15" s="90"/>
      <c r="F15" s="90"/>
      <c r="G15" s="90"/>
      <c r="H15" s="90"/>
      <c r="I15" s="91"/>
      <c r="J15" s="49">
        <f>SUM(J16:J16)</f>
        <v>0</v>
      </c>
    </row>
    <row r="16" spans="1:10" ht="27" customHeight="1" x14ac:dyDescent="0.25">
      <c r="A16" s="31" t="s">
        <v>33</v>
      </c>
      <c r="B16" s="68" t="s">
        <v>34</v>
      </c>
      <c r="C16" s="54">
        <v>71</v>
      </c>
      <c r="D16" s="31" t="s">
        <v>44</v>
      </c>
      <c r="E16" s="55" t="s">
        <v>41</v>
      </c>
      <c r="F16" s="56">
        <v>1</v>
      </c>
      <c r="G16" s="66"/>
      <c r="H16" s="42">
        <f>ROUND(G16*(1+$I$6),2)</f>
        <v>0</v>
      </c>
      <c r="I16" s="42">
        <f t="shared" ref="I16:I114" si="0">ROUND(G16*F16,2)</f>
        <v>0</v>
      </c>
      <c r="J16" s="42">
        <f t="shared" ref="J16:J114" si="1">ROUND(H16*F16,2)</f>
        <v>0</v>
      </c>
    </row>
    <row r="17" spans="1:10" s="32" customFormat="1" ht="34.5" customHeight="1" x14ac:dyDescent="0.25">
      <c r="A17" s="47" t="s">
        <v>22</v>
      </c>
      <c r="B17" s="92" t="s">
        <v>46</v>
      </c>
      <c r="C17" s="93"/>
      <c r="D17" s="93"/>
      <c r="E17" s="93"/>
      <c r="F17" s="93"/>
      <c r="G17" s="93"/>
      <c r="H17" s="93"/>
      <c r="I17" s="94"/>
      <c r="J17" s="49">
        <f>SUM(J18+J37)</f>
        <v>0</v>
      </c>
    </row>
    <row r="18" spans="1:10" ht="15.75" x14ac:dyDescent="0.25">
      <c r="A18" s="61" t="s">
        <v>45</v>
      </c>
      <c r="B18" s="80" t="s">
        <v>47</v>
      </c>
      <c r="C18" s="81"/>
      <c r="D18" s="81"/>
      <c r="E18" s="81"/>
      <c r="F18" s="81"/>
      <c r="G18" s="81"/>
      <c r="H18" s="81"/>
      <c r="I18" s="82"/>
      <c r="J18" s="48">
        <f>SUM(J19:J36)</f>
        <v>0</v>
      </c>
    </row>
    <row r="19" spans="1:10" ht="15.75" x14ac:dyDescent="0.25">
      <c r="A19" s="31" t="s">
        <v>48</v>
      </c>
      <c r="B19" s="69" t="s">
        <v>34</v>
      </c>
      <c r="C19" s="59">
        <v>1</v>
      </c>
      <c r="D19" s="62" t="s">
        <v>66</v>
      </c>
      <c r="E19" s="57" t="s">
        <v>7</v>
      </c>
      <c r="F19" s="58">
        <v>20</v>
      </c>
      <c r="G19" s="67"/>
      <c r="H19" s="46">
        <f t="shared" ref="H19:H36" si="2">ROUND(G19*(1+$I$6),2)</f>
        <v>0</v>
      </c>
      <c r="I19" s="46">
        <f t="shared" si="0"/>
        <v>0</v>
      </c>
      <c r="J19" s="46">
        <f t="shared" si="1"/>
        <v>0</v>
      </c>
    </row>
    <row r="20" spans="1:10" ht="31.5" x14ac:dyDescent="0.25">
      <c r="A20" s="31" t="s">
        <v>49</v>
      </c>
      <c r="B20" s="69" t="s">
        <v>17</v>
      </c>
      <c r="C20" s="59">
        <v>101538</v>
      </c>
      <c r="D20" s="70" t="s">
        <v>67</v>
      </c>
      <c r="E20" s="71" t="s">
        <v>84</v>
      </c>
      <c r="F20" s="72">
        <v>11</v>
      </c>
      <c r="G20" s="73"/>
      <c r="H20" s="46">
        <f t="shared" si="2"/>
        <v>0</v>
      </c>
      <c r="I20" s="46">
        <f t="shared" ref="I20:I36" si="3">ROUND(G20*F20,2)</f>
        <v>0</v>
      </c>
      <c r="J20" s="46">
        <f t="shared" ref="J20:J36" si="4">ROUND(H20*F20,2)</f>
        <v>0</v>
      </c>
    </row>
    <row r="21" spans="1:10" ht="31.5" x14ac:dyDescent="0.25">
      <c r="A21" s="31" t="s">
        <v>50</v>
      </c>
      <c r="B21" s="69" t="s">
        <v>17</v>
      </c>
      <c r="C21" s="59">
        <v>101548</v>
      </c>
      <c r="D21" s="62" t="s">
        <v>68</v>
      </c>
      <c r="E21" s="57" t="s">
        <v>7</v>
      </c>
      <c r="F21" s="58">
        <v>11</v>
      </c>
      <c r="G21" s="67"/>
      <c r="H21" s="46">
        <f t="shared" si="2"/>
        <v>0</v>
      </c>
      <c r="I21" s="46">
        <f t="shared" si="3"/>
        <v>0</v>
      </c>
      <c r="J21" s="46">
        <f t="shared" si="4"/>
        <v>0</v>
      </c>
    </row>
    <row r="22" spans="1:10" ht="31.5" x14ac:dyDescent="0.25">
      <c r="A22" s="31" t="s">
        <v>51</v>
      </c>
      <c r="B22" s="69" t="s">
        <v>21</v>
      </c>
      <c r="C22" s="59">
        <v>1007</v>
      </c>
      <c r="D22" s="62" t="s">
        <v>69</v>
      </c>
      <c r="E22" s="57" t="s">
        <v>19</v>
      </c>
      <c r="F22" s="58">
        <v>40</v>
      </c>
      <c r="G22" s="67"/>
      <c r="H22" s="46">
        <f t="shared" si="2"/>
        <v>0</v>
      </c>
      <c r="I22" s="46">
        <f t="shared" si="3"/>
        <v>0</v>
      </c>
      <c r="J22" s="46">
        <f t="shared" si="4"/>
        <v>0</v>
      </c>
    </row>
    <row r="23" spans="1:10" ht="15.75" x14ac:dyDescent="0.25">
      <c r="A23" s="31" t="s">
        <v>52</v>
      </c>
      <c r="B23" s="69" t="s">
        <v>34</v>
      </c>
      <c r="C23" s="59">
        <v>5</v>
      </c>
      <c r="D23" s="62" t="s">
        <v>70</v>
      </c>
      <c r="E23" s="57" t="s">
        <v>19</v>
      </c>
      <c r="F23" s="58">
        <v>170</v>
      </c>
      <c r="G23" s="67"/>
      <c r="H23" s="46">
        <f t="shared" si="2"/>
        <v>0</v>
      </c>
      <c r="I23" s="46">
        <f t="shared" si="3"/>
        <v>0</v>
      </c>
      <c r="J23" s="46">
        <f t="shared" si="4"/>
        <v>0</v>
      </c>
    </row>
    <row r="24" spans="1:10" ht="15.75" x14ac:dyDescent="0.25">
      <c r="A24" s="31" t="s">
        <v>53</v>
      </c>
      <c r="B24" s="69" t="s">
        <v>34</v>
      </c>
      <c r="C24" s="59">
        <v>6</v>
      </c>
      <c r="D24" s="62" t="s">
        <v>71</v>
      </c>
      <c r="E24" s="57" t="s">
        <v>7</v>
      </c>
      <c r="F24" s="58">
        <v>11</v>
      </c>
      <c r="G24" s="67"/>
      <c r="H24" s="46">
        <f t="shared" si="2"/>
        <v>0</v>
      </c>
      <c r="I24" s="46">
        <f t="shared" si="3"/>
        <v>0</v>
      </c>
      <c r="J24" s="46">
        <f t="shared" si="4"/>
        <v>0</v>
      </c>
    </row>
    <row r="25" spans="1:10" ht="15.75" x14ac:dyDescent="0.25">
      <c r="A25" s="31" t="s">
        <v>54</v>
      </c>
      <c r="B25" s="69" t="s">
        <v>34</v>
      </c>
      <c r="C25" s="59">
        <v>7</v>
      </c>
      <c r="D25" s="62" t="s">
        <v>72</v>
      </c>
      <c r="E25" s="57" t="s">
        <v>7</v>
      </c>
      <c r="F25" s="58">
        <v>7</v>
      </c>
      <c r="G25" s="67"/>
      <c r="H25" s="46">
        <f t="shared" si="2"/>
        <v>0</v>
      </c>
      <c r="I25" s="46">
        <f t="shared" si="3"/>
        <v>0</v>
      </c>
      <c r="J25" s="46">
        <f t="shared" si="4"/>
        <v>0</v>
      </c>
    </row>
    <row r="26" spans="1:10" ht="15.75" x14ac:dyDescent="0.25">
      <c r="A26" s="31" t="s">
        <v>55</v>
      </c>
      <c r="B26" s="69" t="s">
        <v>34</v>
      </c>
      <c r="C26" s="59">
        <v>8</v>
      </c>
      <c r="D26" s="62" t="s">
        <v>73</v>
      </c>
      <c r="E26" s="57" t="s">
        <v>7</v>
      </c>
      <c r="F26" s="58">
        <v>6</v>
      </c>
      <c r="G26" s="67"/>
      <c r="H26" s="46">
        <f t="shared" si="2"/>
        <v>0</v>
      </c>
      <c r="I26" s="46">
        <f t="shared" si="3"/>
        <v>0</v>
      </c>
      <c r="J26" s="46">
        <f t="shared" si="4"/>
        <v>0</v>
      </c>
    </row>
    <row r="27" spans="1:10" ht="15.75" x14ac:dyDescent="0.25">
      <c r="A27" s="31" t="s">
        <v>56</v>
      </c>
      <c r="B27" s="69" t="s">
        <v>34</v>
      </c>
      <c r="C27" s="59">
        <v>9</v>
      </c>
      <c r="D27" s="62" t="s">
        <v>74</v>
      </c>
      <c r="E27" s="57" t="s">
        <v>7</v>
      </c>
      <c r="F27" s="58">
        <v>4</v>
      </c>
      <c r="G27" s="67"/>
      <c r="H27" s="46">
        <f t="shared" si="2"/>
        <v>0</v>
      </c>
      <c r="I27" s="46">
        <f t="shared" si="3"/>
        <v>0</v>
      </c>
      <c r="J27" s="46">
        <f t="shared" si="4"/>
        <v>0</v>
      </c>
    </row>
    <row r="28" spans="1:10" ht="15.75" x14ac:dyDescent="0.25">
      <c r="A28" s="31" t="s">
        <v>57</v>
      </c>
      <c r="B28" s="69" t="s">
        <v>21</v>
      </c>
      <c r="C28" s="59">
        <v>868</v>
      </c>
      <c r="D28" s="62" t="s">
        <v>75</v>
      </c>
      <c r="E28" s="57" t="s">
        <v>19</v>
      </c>
      <c r="F28" s="58">
        <v>20</v>
      </c>
      <c r="G28" s="67"/>
      <c r="H28" s="46">
        <f t="shared" si="2"/>
        <v>0</v>
      </c>
      <c r="I28" s="46">
        <f t="shared" si="3"/>
        <v>0</v>
      </c>
      <c r="J28" s="46">
        <f t="shared" si="4"/>
        <v>0</v>
      </c>
    </row>
    <row r="29" spans="1:10" ht="15.75" x14ac:dyDescent="0.25">
      <c r="A29" s="31" t="s">
        <v>58</v>
      </c>
      <c r="B29" s="69" t="s">
        <v>34</v>
      </c>
      <c r="C29" s="59">
        <v>11</v>
      </c>
      <c r="D29" s="62" t="s">
        <v>76</v>
      </c>
      <c r="E29" s="57" t="s">
        <v>7</v>
      </c>
      <c r="F29" s="58">
        <v>1</v>
      </c>
      <c r="G29" s="67"/>
      <c r="H29" s="46">
        <f t="shared" si="2"/>
        <v>0</v>
      </c>
      <c r="I29" s="46">
        <f t="shared" si="3"/>
        <v>0</v>
      </c>
      <c r="J29" s="46">
        <f t="shared" si="4"/>
        <v>0</v>
      </c>
    </row>
    <row r="30" spans="1:10" ht="31.5" x14ac:dyDescent="0.25">
      <c r="A30" s="31" t="s">
        <v>59</v>
      </c>
      <c r="B30" s="69" t="s">
        <v>21</v>
      </c>
      <c r="C30" s="59">
        <v>3380</v>
      </c>
      <c r="D30" s="62" t="s">
        <v>77</v>
      </c>
      <c r="E30" s="57" t="s">
        <v>7</v>
      </c>
      <c r="F30" s="58">
        <v>2</v>
      </c>
      <c r="G30" s="67"/>
      <c r="H30" s="46">
        <f t="shared" si="2"/>
        <v>0</v>
      </c>
      <c r="I30" s="46">
        <f t="shared" si="3"/>
        <v>0</v>
      </c>
      <c r="J30" s="46">
        <f t="shared" si="4"/>
        <v>0</v>
      </c>
    </row>
    <row r="31" spans="1:10" ht="47.25" x14ac:dyDescent="0.25">
      <c r="A31" s="31" t="s">
        <v>60</v>
      </c>
      <c r="B31" s="69" t="s">
        <v>17</v>
      </c>
      <c r="C31" s="59">
        <v>104750</v>
      </c>
      <c r="D31" s="62" t="s">
        <v>78</v>
      </c>
      <c r="E31" s="57" t="s">
        <v>7</v>
      </c>
      <c r="F31" s="58">
        <v>2</v>
      </c>
      <c r="G31" s="67"/>
      <c r="H31" s="46">
        <f t="shared" si="2"/>
        <v>0</v>
      </c>
      <c r="I31" s="46">
        <f t="shared" si="3"/>
        <v>0</v>
      </c>
      <c r="J31" s="46">
        <f t="shared" si="4"/>
        <v>0</v>
      </c>
    </row>
    <row r="32" spans="1:10" ht="31.5" x14ac:dyDescent="0.25">
      <c r="A32" s="31" t="s">
        <v>61</v>
      </c>
      <c r="B32" s="69" t="s">
        <v>21</v>
      </c>
      <c r="C32" s="59">
        <v>5033</v>
      </c>
      <c r="D32" s="62" t="s">
        <v>79</v>
      </c>
      <c r="E32" s="57" t="s">
        <v>7</v>
      </c>
      <c r="F32" s="58">
        <v>8</v>
      </c>
      <c r="G32" s="67"/>
      <c r="H32" s="46">
        <f t="shared" si="2"/>
        <v>0</v>
      </c>
      <c r="I32" s="46">
        <f t="shared" si="3"/>
        <v>0</v>
      </c>
      <c r="J32" s="46">
        <f t="shared" si="4"/>
        <v>0</v>
      </c>
    </row>
    <row r="33" spans="1:10" ht="15.75" x14ac:dyDescent="0.25">
      <c r="A33" s="31" t="s">
        <v>62</v>
      </c>
      <c r="B33" s="69" t="s">
        <v>34</v>
      </c>
      <c r="C33" s="59">
        <v>15</v>
      </c>
      <c r="D33" s="62" t="s">
        <v>80</v>
      </c>
      <c r="E33" s="57" t="s">
        <v>7</v>
      </c>
      <c r="F33" s="58">
        <v>2</v>
      </c>
      <c r="G33" s="67"/>
      <c r="H33" s="46">
        <f t="shared" si="2"/>
        <v>0</v>
      </c>
      <c r="I33" s="46">
        <f t="shared" si="3"/>
        <v>0</v>
      </c>
      <c r="J33" s="46">
        <f t="shared" si="4"/>
        <v>0</v>
      </c>
    </row>
    <row r="34" spans="1:10" ht="31.5" x14ac:dyDescent="0.25">
      <c r="A34" s="31" t="s">
        <v>63</v>
      </c>
      <c r="B34" s="69" t="s">
        <v>21</v>
      </c>
      <c r="C34" s="59">
        <v>1878</v>
      </c>
      <c r="D34" s="62" t="s">
        <v>81</v>
      </c>
      <c r="E34" s="57" t="s">
        <v>7</v>
      </c>
      <c r="F34" s="58">
        <v>2</v>
      </c>
      <c r="G34" s="67"/>
      <c r="H34" s="46">
        <f t="shared" si="2"/>
        <v>0</v>
      </c>
      <c r="I34" s="46">
        <f t="shared" si="3"/>
        <v>0</v>
      </c>
      <c r="J34" s="46">
        <f t="shared" si="4"/>
        <v>0</v>
      </c>
    </row>
    <row r="35" spans="1:10" ht="15.75" x14ac:dyDescent="0.25">
      <c r="A35" s="31" t="s">
        <v>64</v>
      </c>
      <c r="B35" s="69" t="s">
        <v>21</v>
      </c>
      <c r="C35" s="59">
        <v>1895</v>
      </c>
      <c r="D35" s="62" t="s">
        <v>82</v>
      </c>
      <c r="E35" s="57" t="s">
        <v>7</v>
      </c>
      <c r="F35" s="58">
        <v>3</v>
      </c>
      <c r="G35" s="67"/>
      <c r="H35" s="46">
        <f t="shared" si="2"/>
        <v>0</v>
      </c>
      <c r="I35" s="46">
        <f t="shared" si="3"/>
        <v>0</v>
      </c>
      <c r="J35" s="46">
        <f t="shared" si="4"/>
        <v>0</v>
      </c>
    </row>
    <row r="36" spans="1:10" ht="31.5" x14ac:dyDescent="0.25">
      <c r="A36" s="31" t="s">
        <v>65</v>
      </c>
      <c r="B36" s="69" t="s">
        <v>21</v>
      </c>
      <c r="C36" s="59">
        <v>2641</v>
      </c>
      <c r="D36" s="62" t="s">
        <v>83</v>
      </c>
      <c r="E36" s="57" t="s">
        <v>7</v>
      </c>
      <c r="F36" s="58">
        <v>1</v>
      </c>
      <c r="G36" s="67"/>
      <c r="H36" s="46">
        <f t="shared" si="2"/>
        <v>0</v>
      </c>
      <c r="I36" s="46">
        <f t="shared" si="3"/>
        <v>0</v>
      </c>
      <c r="J36" s="46">
        <f t="shared" si="4"/>
        <v>0</v>
      </c>
    </row>
    <row r="37" spans="1:10" ht="15.75" customHeight="1" x14ac:dyDescent="0.25">
      <c r="A37" s="63" t="s">
        <v>86</v>
      </c>
      <c r="B37" s="83" t="s">
        <v>85</v>
      </c>
      <c r="C37" s="84"/>
      <c r="D37" s="84"/>
      <c r="E37" s="84"/>
      <c r="F37" s="84"/>
      <c r="G37" s="84"/>
      <c r="H37" s="84"/>
      <c r="I37" s="85"/>
      <c r="J37" s="48">
        <f>SUM(J38:J38)</f>
        <v>0</v>
      </c>
    </row>
    <row r="38" spans="1:10" ht="23.25" customHeight="1" x14ac:dyDescent="0.25">
      <c r="A38" s="31" t="s">
        <v>87</v>
      </c>
      <c r="B38" s="68" t="s">
        <v>34</v>
      </c>
      <c r="C38" s="54">
        <v>19</v>
      </c>
      <c r="D38" s="31" t="s">
        <v>85</v>
      </c>
      <c r="E38" s="55" t="s">
        <v>41</v>
      </c>
      <c r="F38" s="56">
        <v>1</v>
      </c>
      <c r="G38" s="66"/>
      <c r="H38" s="53">
        <f>ROUND(G38*(1+$I$6),2)</f>
        <v>0</v>
      </c>
      <c r="I38" s="42">
        <f t="shared" si="0"/>
        <v>0</v>
      </c>
      <c r="J38" s="42">
        <f t="shared" si="1"/>
        <v>0</v>
      </c>
    </row>
    <row r="39" spans="1:10" s="32" customFormat="1" ht="33" customHeight="1" x14ac:dyDescent="0.25">
      <c r="A39" s="51" t="s">
        <v>23</v>
      </c>
      <c r="B39" s="86" t="s">
        <v>88</v>
      </c>
      <c r="C39" s="87"/>
      <c r="D39" s="87"/>
      <c r="E39" s="87"/>
      <c r="F39" s="87"/>
      <c r="G39" s="87"/>
      <c r="H39" s="87"/>
      <c r="I39" s="88"/>
      <c r="J39" s="49">
        <f>SUM(J40+J86)</f>
        <v>0</v>
      </c>
    </row>
    <row r="40" spans="1:10" ht="15.75" customHeight="1" x14ac:dyDescent="0.25">
      <c r="A40" s="61" t="s">
        <v>89</v>
      </c>
      <c r="B40" s="80" t="s">
        <v>47</v>
      </c>
      <c r="C40" s="81"/>
      <c r="D40" s="81"/>
      <c r="E40" s="81"/>
      <c r="F40" s="81"/>
      <c r="G40" s="81"/>
      <c r="H40" s="81"/>
      <c r="I40" s="82"/>
      <c r="J40" s="48">
        <f>SUM(J41:J85)</f>
        <v>0</v>
      </c>
    </row>
    <row r="41" spans="1:10" ht="31.5" x14ac:dyDescent="0.25">
      <c r="A41" s="31" t="s">
        <v>90</v>
      </c>
      <c r="B41" s="69" t="s">
        <v>17</v>
      </c>
      <c r="C41" s="59">
        <v>101554</v>
      </c>
      <c r="D41" s="62" t="s">
        <v>135</v>
      </c>
      <c r="E41" s="57" t="s">
        <v>7</v>
      </c>
      <c r="F41" s="58">
        <v>39</v>
      </c>
      <c r="G41" s="67"/>
      <c r="H41" s="52">
        <f>ROUND(G41*(1+$I$6),2)</f>
        <v>0</v>
      </c>
      <c r="I41" s="46">
        <f t="shared" si="0"/>
        <v>0</v>
      </c>
      <c r="J41" s="42">
        <f t="shared" si="1"/>
        <v>0</v>
      </c>
    </row>
    <row r="42" spans="1:10" ht="15.75" x14ac:dyDescent="0.25">
      <c r="A42" s="31" t="s">
        <v>91</v>
      </c>
      <c r="B42" s="69" t="s">
        <v>34</v>
      </c>
      <c r="C42" s="59">
        <v>1</v>
      </c>
      <c r="D42" s="62" t="s">
        <v>66</v>
      </c>
      <c r="E42" s="57" t="s">
        <v>7</v>
      </c>
      <c r="F42" s="58">
        <v>80</v>
      </c>
      <c r="G42" s="67"/>
      <c r="H42" s="52">
        <f t="shared" ref="H42:H85" si="5">ROUND(G42*(1+$I$6),2)</f>
        <v>0</v>
      </c>
      <c r="I42" s="46">
        <f t="shared" ref="I42:I85" si="6">ROUND(G42*F42,2)</f>
        <v>0</v>
      </c>
      <c r="J42" s="42">
        <f t="shared" ref="J42:J85" si="7">ROUND(H42*F42,2)</f>
        <v>0</v>
      </c>
    </row>
    <row r="43" spans="1:10" ht="15.75" x14ac:dyDescent="0.25">
      <c r="A43" s="31" t="s">
        <v>92</v>
      </c>
      <c r="B43" s="69" t="s">
        <v>21</v>
      </c>
      <c r="C43" s="59">
        <v>25003</v>
      </c>
      <c r="D43" s="62" t="s">
        <v>136</v>
      </c>
      <c r="E43" s="57" t="s">
        <v>20</v>
      </c>
      <c r="F43" s="58">
        <v>1280</v>
      </c>
      <c r="G43" s="67"/>
      <c r="H43" s="52">
        <f t="shared" si="5"/>
        <v>0</v>
      </c>
      <c r="I43" s="46">
        <f t="shared" si="6"/>
        <v>0</v>
      </c>
      <c r="J43" s="42">
        <f t="shared" si="7"/>
        <v>0</v>
      </c>
    </row>
    <row r="44" spans="1:10" ht="15.75" x14ac:dyDescent="0.25">
      <c r="A44" s="31" t="s">
        <v>93</v>
      </c>
      <c r="B44" s="69" t="s">
        <v>34</v>
      </c>
      <c r="C44" s="59">
        <v>3</v>
      </c>
      <c r="D44" s="62" t="s">
        <v>137</v>
      </c>
      <c r="E44" s="57" t="s">
        <v>19</v>
      </c>
      <c r="F44" s="58">
        <v>80</v>
      </c>
      <c r="G44" s="67"/>
      <c r="H44" s="52">
        <f t="shared" si="5"/>
        <v>0</v>
      </c>
      <c r="I44" s="46">
        <f t="shared" si="6"/>
        <v>0</v>
      </c>
      <c r="J44" s="42">
        <f t="shared" si="7"/>
        <v>0</v>
      </c>
    </row>
    <row r="45" spans="1:10" ht="15.75" x14ac:dyDescent="0.25">
      <c r="A45" s="31" t="s">
        <v>94</v>
      </c>
      <c r="B45" s="69" t="s">
        <v>21</v>
      </c>
      <c r="C45" s="59">
        <v>868</v>
      </c>
      <c r="D45" s="62" t="s">
        <v>75</v>
      </c>
      <c r="E45" s="57" t="s">
        <v>19</v>
      </c>
      <c r="F45" s="58">
        <v>10</v>
      </c>
      <c r="G45" s="67"/>
      <c r="H45" s="52">
        <f t="shared" si="5"/>
        <v>0</v>
      </c>
      <c r="I45" s="46">
        <f t="shared" si="6"/>
        <v>0</v>
      </c>
      <c r="J45" s="42">
        <f t="shared" si="7"/>
        <v>0</v>
      </c>
    </row>
    <row r="46" spans="1:10" ht="47.25" x14ac:dyDescent="0.25">
      <c r="A46" s="31" t="s">
        <v>95</v>
      </c>
      <c r="B46" s="69" t="s">
        <v>21</v>
      </c>
      <c r="C46" s="59">
        <v>39265</v>
      </c>
      <c r="D46" s="62" t="s">
        <v>138</v>
      </c>
      <c r="E46" s="57" t="s">
        <v>19</v>
      </c>
      <c r="F46" s="58">
        <v>280</v>
      </c>
      <c r="G46" s="67"/>
      <c r="H46" s="52">
        <f t="shared" si="5"/>
        <v>0</v>
      </c>
      <c r="I46" s="46">
        <f t="shared" si="6"/>
        <v>0</v>
      </c>
      <c r="J46" s="42">
        <f t="shared" si="7"/>
        <v>0</v>
      </c>
    </row>
    <row r="47" spans="1:10" ht="15.75" x14ac:dyDescent="0.25">
      <c r="A47" s="31" t="s">
        <v>96</v>
      </c>
      <c r="B47" s="69" t="s">
        <v>34</v>
      </c>
      <c r="C47" s="59">
        <v>16</v>
      </c>
      <c r="D47" s="62" t="s">
        <v>139</v>
      </c>
      <c r="E47" s="57" t="s">
        <v>7</v>
      </c>
      <c r="F47" s="58">
        <v>6</v>
      </c>
      <c r="G47" s="67"/>
      <c r="H47" s="52">
        <f t="shared" si="5"/>
        <v>0</v>
      </c>
      <c r="I47" s="46">
        <f t="shared" si="6"/>
        <v>0</v>
      </c>
      <c r="J47" s="42">
        <f t="shared" si="7"/>
        <v>0</v>
      </c>
    </row>
    <row r="48" spans="1:10" ht="15.75" x14ac:dyDescent="0.25">
      <c r="A48" s="31" t="s">
        <v>97</v>
      </c>
      <c r="B48" s="69" t="s">
        <v>34</v>
      </c>
      <c r="C48" s="59">
        <v>11</v>
      </c>
      <c r="D48" s="62" t="s">
        <v>76</v>
      </c>
      <c r="E48" s="57" t="s">
        <v>7</v>
      </c>
      <c r="F48" s="58">
        <v>15</v>
      </c>
      <c r="G48" s="67"/>
      <c r="H48" s="52">
        <f t="shared" si="5"/>
        <v>0</v>
      </c>
      <c r="I48" s="46">
        <f t="shared" si="6"/>
        <v>0</v>
      </c>
      <c r="J48" s="42">
        <f t="shared" si="7"/>
        <v>0</v>
      </c>
    </row>
    <row r="49" spans="1:10" ht="15.75" x14ac:dyDescent="0.25">
      <c r="A49" s="31" t="s">
        <v>98</v>
      </c>
      <c r="B49" s="69" t="s">
        <v>34</v>
      </c>
      <c r="C49" s="59">
        <v>8</v>
      </c>
      <c r="D49" s="62" t="s">
        <v>73</v>
      </c>
      <c r="E49" s="57" t="s">
        <v>7</v>
      </c>
      <c r="F49" s="58">
        <v>30</v>
      </c>
      <c r="G49" s="67"/>
      <c r="H49" s="52">
        <f t="shared" si="5"/>
        <v>0</v>
      </c>
      <c r="I49" s="46">
        <f t="shared" si="6"/>
        <v>0</v>
      </c>
      <c r="J49" s="42">
        <f t="shared" si="7"/>
        <v>0</v>
      </c>
    </row>
    <row r="50" spans="1:10" ht="31.5" x14ac:dyDescent="0.25">
      <c r="A50" s="31" t="s">
        <v>99</v>
      </c>
      <c r="B50" s="69" t="s">
        <v>21</v>
      </c>
      <c r="C50" s="59">
        <v>10510</v>
      </c>
      <c r="D50" s="62" t="s">
        <v>140</v>
      </c>
      <c r="E50" s="57" t="s">
        <v>7</v>
      </c>
      <c r="F50" s="58">
        <v>52</v>
      </c>
      <c r="G50" s="67"/>
      <c r="H50" s="52">
        <f t="shared" si="5"/>
        <v>0</v>
      </c>
      <c r="I50" s="46">
        <f t="shared" si="6"/>
        <v>0</v>
      </c>
      <c r="J50" s="42">
        <f t="shared" si="7"/>
        <v>0</v>
      </c>
    </row>
    <row r="51" spans="1:10" ht="31.5" x14ac:dyDescent="0.25">
      <c r="A51" s="31" t="s">
        <v>100</v>
      </c>
      <c r="B51" s="69" t="s">
        <v>21</v>
      </c>
      <c r="C51" s="59">
        <v>1878</v>
      </c>
      <c r="D51" s="62" t="s">
        <v>81</v>
      </c>
      <c r="E51" s="57" t="s">
        <v>7</v>
      </c>
      <c r="F51" s="58">
        <v>2</v>
      </c>
      <c r="G51" s="67"/>
      <c r="H51" s="52">
        <f t="shared" si="5"/>
        <v>0</v>
      </c>
      <c r="I51" s="46">
        <f t="shared" si="6"/>
        <v>0</v>
      </c>
      <c r="J51" s="42">
        <f t="shared" si="7"/>
        <v>0</v>
      </c>
    </row>
    <row r="52" spans="1:10" ht="15.75" x14ac:dyDescent="0.25">
      <c r="A52" s="31" t="s">
        <v>101</v>
      </c>
      <c r="B52" s="69" t="s">
        <v>21</v>
      </c>
      <c r="C52" s="59">
        <v>2683</v>
      </c>
      <c r="D52" s="62" t="s">
        <v>141</v>
      </c>
      <c r="E52" s="57" t="s">
        <v>19</v>
      </c>
      <c r="F52" s="58">
        <v>18</v>
      </c>
      <c r="G52" s="67"/>
      <c r="H52" s="52">
        <f t="shared" si="5"/>
        <v>0</v>
      </c>
      <c r="I52" s="46">
        <f t="shared" si="6"/>
        <v>0</v>
      </c>
      <c r="J52" s="42">
        <f t="shared" si="7"/>
        <v>0</v>
      </c>
    </row>
    <row r="53" spans="1:10" ht="15.75" x14ac:dyDescent="0.25">
      <c r="A53" s="31" t="s">
        <v>102</v>
      </c>
      <c r="B53" s="69" t="s">
        <v>34</v>
      </c>
      <c r="C53" s="59">
        <v>15</v>
      </c>
      <c r="D53" s="62" t="s">
        <v>80</v>
      </c>
      <c r="E53" s="57" t="s">
        <v>7</v>
      </c>
      <c r="F53" s="58">
        <v>2</v>
      </c>
      <c r="G53" s="67"/>
      <c r="H53" s="52">
        <f t="shared" si="5"/>
        <v>0</v>
      </c>
      <c r="I53" s="46">
        <f t="shared" si="6"/>
        <v>0</v>
      </c>
      <c r="J53" s="42">
        <f t="shared" si="7"/>
        <v>0</v>
      </c>
    </row>
    <row r="54" spans="1:10" ht="15.75" x14ac:dyDescent="0.25">
      <c r="A54" s="31" t="s">
        <v>103</v>
      </c>
      <c r="B54" s="69" t="s">
        <v>34</v>
      </c>
      <c r="C54" s="59">
        <v>31</v>
      </c>
      <c r="D54" s="62" t="s">
        <v>142</v>
      </c>
      <c r="E54" s="57" t="s">
        <v>7</v>
      </c>
      <c r="F54" s="58">
        <v>6</v>
      </c>
      <c r="G54" s="67"/>
      <c r="H54" s="52">
        <f t="shared" si="5"/>
        <v>0</v>
      </c>
      <c r="I54" s="46">
        <f t="shared" si="6"/>
        <v>0</v>
      </c>
      <c r="J54" s="42">
        <f t="shared" si="7"/>
        <v>0</v>
      </c>
    </row>
    <row r="55" spans="1:10" ht="31.5" x14ac:dyDescent="0.25">
      <c r="A55" s="31" t="s">
        <v>104</v>
      </c>
      <c r="B55" s="69" t="s">
        <v>21</v>
      </c>
      <c r="C55" s="59">
        <v>3378</v>
      </c>
      <c r="D55" s="62" t="s">
        <v>143</v>
      </c>
      <c r="E55" s="57" t="s">
        <v>7</v>
      </c>
      <c r="F55" s="58">
        <v>5</v>
      </c>
      <c r="G55" s="67"/>
      <c r="H55" s="52">
        <f t="shared" si="5"/>
        <v>0</v>
      </c>
      <c r="I55" s="46">
        <f t="shared" si="6"/>
        <v>0</v>
      </c>
      <c r="J55" s="42">
        <f t="shared" si="7"/>
        <v>0</v>
      </c>
    </row>
    <row r="56" spans="1:10" ht="15.75" x14ac:dyDescent="0.25">
      <c r="A56" s="31" t="s">
        <v>105</v>
      </c>
      <c r="B56" s="69" t="s">
        <v>34</v>
      </c>
      <c r="C56" s="59">
        <v>33</v>
      </c>
      <c r="D56" s="62" t="s">
        <v>144</v>
      </c>
      <c r="E56" s="57" t="s">
        <v>7</v>
      </c>
      <c r="F56" s="58">
        <v>60</v>
      </c>
      <c r="G56" s="67"/>
      <c r="H56" s="52">
        <f t="shared" si="5"/>
        <v>0</v>
      </c>
      <c r="I56" s="46">
        <f t="shared" si="6"/>
        <v>0</v>
      </c>
      <c r="J56" s="42">
        <f t="shared" si="7"/>
        <v>0</v>
      </c>
    </row>
    <row r="57" spans="1:10" ht="15.75" x14ac:dyDescent="0.25">
      <c r="A57" s="31" t="s">
        <v>106</v>
      </c>
      <c r="B57" s="69" t="s">
        <v>34</v>
      </c>
      <c r="C57" s="59">
        <v>34</v>
      </c>
      <c r="D57" s="62" t="s">
        <v>145</v>
      </c>
      <c r="E57" s="57" t="s">
        <v>7</v>
      </c>
      <c r="F57" s="58">
        <v>30</v>
      </c>
      <c r="G57" s="67"/>
      <c r="H57" s="52">
        <f t="shared" si="5"/>
        <v>0</v>
      </c>
      <c r="I57" s="46">
        <f t="shared" si="6"/>
        <v>0</v>
      </c>
      <c r="J57" s="42">
        <f t="shared" si="7"/>
        <v>0</v>
      </c>
    </row>
    <row r="58" spans="1:10" ht="15.75" x14ac:dyDescent="0.25">
      <c r="A58" s="31" t="s">
        <v>107</v>
      </c>
      <c r="B58" s="69" t="s">
        <v>34</v>
      </c>
      <c r="C58" s="59">
        <v>29</v>
      </c>
      <c r="D58" s="62" t="s">
        <v>146</v>
      </c>
      <c r="E58" s="57" t="s">
        <v>7</v>
      </c>
      <c r="F58" s="58">
        <v>33</v>
      </c>
      <c r="G58" s="67"/>
      <c r="H58" s="52">
        <f t="shared" si="5"/>
        <v>0</v>
      </c>
      <c r="I58" s="46">
        <f t="shared" si="6"/>
        <v>0</v>
      </c>
      <c r="J58" s="42">
        <f t="shared" si="7"/>
        <v>0</v>
      </c>
    </row>
    <row r="59" spans="1:10" ht="15.75" x14ac:dyDescent="0.25">
      <c r="A59" s="31" t="s">
        <v>108</v>
      </c>
      <c r="B59" s="69" t="s">
        <v>34</v>
      </c>
      <c r="C59" s="59">
        <v>35</v>
      </c>
      <c r="D59" s="62" t="s">
        <v>147</v>
      </c>
      <c r="E59" s="57" t="s">
        <v>7</v>
      </c>
      <c r="F59" s="58">
        <v>72</v>
      </c>
      <c r="G59" s="67"/>
      <c r="H59" s="52">
        <f t="shared" si="5"/>
        <v>0</v>
      </c>
      <c r="I59" s="46">
        <f t="shared" si="6"/>
        <v>0</v>
      </c>
      <c r="J59" s="42">
        <f t="shared" si="7"/>
        <v>0</v>
      </c>
    </row>
    <row r="60" spans="1:10" ht="15.75" x14ac:dyDescent="0.25">
      <c r="A60" s="31" t="s">
        <v>109</v>
      </c>
      <c r="B60" s="69" t="s">
        <v>34</v>
      </c>
      <c r="C60" s="59">
        <v>36</v>
      </c>
      <c r="D60" s="62" t="s">
        <v>148</v>
      </c>
      <c r="E60" s="57" t="s">
        <v>7</v>
      </c>
      <c r="F60" s="58">
        <v>9</v>
      </c>
      <c r="G60" s="67"/>
      <c r="H60" s="52">
        <f t="shared" si="5"/>
        <v>0</v>
      </c>
      <c r="I60" s="46">
        <f t="shared" si="6"/>
        <v>0</v>
      </c>
      <c r="J60" s="42">
        <f t="shared" si="7"/>
        <v>0</v>
      </c>
    </row>
    <row r="61" spans="1:10" ht="15.75" x14ac:dyDescent="0.25">
      <c r="A61" s="31" t="s">
        <v>110</v>
      </c>
      <c r="B61" s="69" t="s">
        <v>34</v>
      </c>
      <c r="C61" s="59">
        <v>37</v>
      </c>
      <c r="D61" s="62" t="s">
        <v>149</v>
      </c>
      <c r="E61" s="57" t="s">
        <v>7</v>
      </c>
      <c r="F61" s="58">
        <v>20</v>
      </c>
      <c r="G61" s="67"/>
      <c r="H61" s="52">
        <f t="shared" si="5"/>
        <v>0</v>
      </c>
      <c r="I61" s="46">
        <f t="shared" si="6"/>
        <v>0</v>
      </c>
      <c r="J61" s="42">
        <f t="shared" si="7"/>
        <v>0</v>
      </c>
    </row>
    <row r="62" spans="1:10" ht="15.75" x14ac:dyDescent="0.25">
      <c r="A62" s="31" t="s">
        <v>111</v>
      </c>
      <c r="B62" s="69" t="s">
        <v>21</v>
      </c>
      <c r="C62" s="59">
        <v>1895</v>
      </c>
      <c r="D62" s="62" t="s">
        <v>82</v>
      </c>
      <c r="E62" s="57" t="s">
        <v>7</v>
      </c>
      <c r="F62" s="58">
        <v>2</v>
      </c>
      <c r="G62" s="67"/>
      <c r="H62" s="52">
        <f t="shared" si="5"/>
        <v>0</v>
      </c>
      <c r="I62" s="46">
        <f t="shared" si="6"/>
        <v>0</v>
      </c>
      <c r="J62" s="42">
        <f t="shared" si="7"/>
        <v>0</v>
      </c>
    </row>
    <row r="63" spans="1:10" ht="15.75" x14ac:dyDescent="0.25">
      <c r="A63" s="31" t="s">
        <v>112</v>
      </c>
      <c r="B63" s="69" t="s">
        <v>34</v>
      </c>
      <c r="C63" s="59">
        <v>28</v>
      </c>
      <c r="D63" s="62" t="s">
        <v>150</v>
      </c>
      <c r="E63" s="57" t="s">
        <v>7</v>
      </c>
      <c r="F63" s="58">
        <v>39</v>
      </c>
      <c r="G63" s="67"/>
      <c r="H63" s="52">
        <f t="shared" si="5"/>
        <v>0</v>
      </c>
      <c r="I63" s="46">
        <f t="shared" si="6"/>
        <v>0</v>
      </c>
      <c r="J63" s="42">
        <f t="shared" si="7"/>
        <v>0</v>
      </c>
    </row>
    <row r="64" spans="1:10" ht="15.75" x14ac:dyDescent="0.25">
      <c r="A64" s="31" t="s">
        <v>113</v>
      </c>
      <c r="B64" s="69" t="s">
        <v>34</v>
      </c>
      <c r="C64" s="59">
        <v>27</v>
      </c>
      <c r="D64" s="62" t="s">
        <v>151</v>
      </c>
      <c r="E64" s="57" t="s">
        <v>7</v>
      </c>
      <c r="F64" s="58">
        <v>100</v>
      </c>
      <c r="G64" s="67"/>
      <c r="H64" s="52">
        <f t="shared" si="5"/>
        <v>0</v>
      </c>
      <c r="I64" s="46">
        <f t="shared" si="6"/>
        <v>0</v>
      </c>
      <c r="J64" s="42">
        <f t="shared" si="7"/>
        <v>0</v>
      </c>
    </row>
    <row r="65" spans="1:10" ht="15.75" x14ac:dyDescent="0.25">
      <c r="A65" s="31" t="s">
        <v>114</v>
      </c>
      <c r="B65" s="69" t="s">
        <v>34</v>
      </c>
      <c r="C65" s="59">
        <v>38</v>
      </c>
      <c r="D65" s="62" t="s">
        <v>152</v>
      </c>
      <c r="E65" s="57" t="s">
        <v>7</v>
      </c>
      <c r="F65" s="58">
        <v>39</v>
      </c>
      <c r="G65" s="67"/>
      <c r="H65" s="52">
        <f t="shared" si="5"/>
        <v>0</v>
      </c>
      <c r="I65" s="46">
        <f t="shared" si="6"/>
        <v>0</v>
      </c>
      <c r="J65" s="42">
        <f t="shared" si="7"/>
        <v>0</v>
      </c>
    </row>
    <row r="66" spans="1:10" ht="15.75" x14ac:dyDescent="0.25">
      <c r="A66" s="31" t="s">
        <v>115</v>
      </c>
      <c r="B66" s="69" t="s">
        <v>34</v>
      </c>
      <c r="C66" s="59">
        <v>50</v>
      </c>
      <c r="D66" s="62" t="s">
        <v>153</v>
      </c>
      <c r="E66" s="57" t="s">
        <v>7</v>
      </c>
      <c r="F66" s="58">
        <v>6</v>
      </c>
      <c r="G66" s="67"/>
      <c r="H66" s="52">
        <f t="shared" si="5"/>
        <v>0</v>
      </c>
      <c r="I66" s="46">
        <f t="shared" si="6"/>
        <v>0</v>
      </c>
      <c r="J66" s="42">
        <f t="shared" si="7"/>
        <v>0</v>
      </c>
    </row>
    <row r="67" spans="1:10" ht="31.5" x14ac:dyDescent="0.25">
      <c r="A67" s="31" t="s">
        <v>116</v>
      </c>
      <c r="B67" s="69" t="s">
        <v>21</v>
      </c>
      <c r="C67" s="59">
        <v>4273</v>
      </c>
      <c r="D67" s="62" t="s">
        <v>154</v>
      </c>
      <c r="E67" s="57" t="s">
        <v>7</v>
      </c>
      <c r="F67" s="58">
        <v>6</v>
      </c>
      <c r="G67" s="67"/>
      <c r="H67" s="52">
        <f t="shared" si="5"/>
        <v>0</v>
      </c>
      <c r="I67" s="46">
        <f t="shared" si="6"/>
        <v>0</v>
      </c>
      <c r="J67" s="42">
        <f t="shared" si="7"/>
        <v>0</v>
      </c>
    </row>
    <row r="68" spans="1:10" ht="15.75" x14ac:dyDescent="0.25">
      <c r="A68" s="31" t="s">
        <v>117</v>
      </c>
      <c r="B68" s="69" t="s">
        <v>34</v>
      </c>
      <c r="C68" s="59">
        <v>26</v>
      </c>
      <c r="D68" s="62" t="s">
        <v>155</v>
      </c>
      <c r="E68" s="57" t="s">
        <v>7</v>
      </c>
      <c r="F68" s="58">
        <v>148</v>
      </c>
      <c r="G68" s="67"/>
      <c r="H68" s="52">
        <f t="shared" si="5"/>
        <v>0</v>
      </c>
      <c r="I68" s="46">
        <f t="shared" si="6"/>
        <v>0</v>
      </c>
      <c r="J68" s="42">
        <f t="shared" si="7"/>
        <v>0</v>
      </c>
    </row>
    <row r="69" spans="1:10" ht="15.75" x14ac:dyDescent="0.25">
      <c r="A69" s="31" t="s">
        <v>118</v>
      </c>
      <c r="B69" s="69" t="s">
        <v>34</v>
      </c>
      <c r="C69" s="59">
        <v>40</v>
      </c>
      <c r="D69" s="62" t="s">
        <v>156</v>
      </c>
      <c r="E69" s="57" t="s">
        <v>7</v>
      </c>
      <c r="F69" s="58">
        <v>54</v>
      </c>
      <c r="G69" s="67"/>
      <c r="H69" s="52">
        <f t="shared" si="5"/>
        <v>0</v>
      </c>
      <c r="I69" s="46">
        <f t="shared" si="6"/>
        <v>0</v>
      </c>
      <c r="J69" s="42">
        <f t="shared" si="7"/>
        <v>0</v>
      </c>
    </row>
    <row r="70" spans="1:10" ht="15.75" x14ac:dyDescent="0.25">
      <c r="A70" s="31" t="s">
        <v>119</v>
      </c>
      <c r="B70" s="69" t="s">
        <v>34</v>
      </c>
      <c r="C70" s="59">
        <v>41</v>
      </c>
      <c r="D70" s="62" t="s">
        <v>157</v>
      </c>
      <c r="E70" s="57" t="s">
        <v>7</v>
      </c>
      <c r="F70" s="58">
        <v>58</v>
      </c>
      <c r="G70" s="67"/>
      <c r="H70" s="52">
        <f t="shared" si="5"/>
        <v>0</v>
      </c>
      <c r="I70" s="46">
        <f t="shared" si="6"/>
        <v>0</v>
      </c>
      <c r="J70" s="42">
        <f t="shared" si="7"/>
        <v>0</v>
      </c>
    </row>
    <row r="71" spans="1:10" ht="15.75" x14ac:dyDescent="0.25">
      <c r="A71" s="31" t="s">
        <v>120</v>
      </c>
      <c r="B71" s="69" t="s">
        <v>34</v>
      </c>
      <c r="C71" s="59">
        <v>42</v>
      </c>
      <c r="D71" s="62" t="s">
        <v>158</v>
      </c>
      <c r="E71" s="57" t="s">
        <v>7</v>
      </c>
      <c r="F71" s="58">
        <v>10</v>
      </c>
      <c r="G71" s="67"/>
      <c r="H71" s="52">
        <f t="shared" si="5"/>
        <v>0</v>
      </c>
      <c r="I71" s="46">
        <f t="shared" si="6"/>
        <v>0</v>
      </c>
      <c r="J71" s="42">
        <f t="shared" si="7"/>
        <v>0</v>
      </c>
    </row>
    <row r="72" spans="1:10" ht="15.75" x14ac:dyDescent="0.25">
      <c r="A72" s="31" t="s">
        <v>121</v>
      </c>
      <c r="B72" s="69" t="s">
        <v>34</v>
      </c>
      <c r="C72" s="59">
        <v>43</v>
      </c>
      <c r="D72" s="62" t="s">
        <v>159</v>
      </c>
      <c r="E72" s="57" t="s">
        <v>7</v>
      </c>
      <c r="F72" s="58">
        <v>39</v>
      </c>
      <c r="G72" s="67"/>
      <c r="H72" s="52">
        <f t="shared" si="5"/>
        <v>0</v>
      </c>
      <c r="I72" s="46">
        <f t="shared" si="6"/>
        <v>0</v>
      </c>
      <c r="J72" s="42">
        <f t="shared" si="7"/>
        <v>0</v>
      </c>
    </row>
    <row r="73" spans="1:10" ht="15.75" x14ac:dyDescent="0.25">
      <c r="A73" s="31" t="s">
        <v>122</v>
      </c>
      <c r="B73" s="69" t="s">
        <v>34</v>
      </c>
      <c r="C73" s="59">
        <v>44</v>
      </c>
      <c r="D73" s="62" t="s">
        <v>160</v>
      </c>
      <c r="E73" s="57" t="s">
        <v>7</v>
      </c>
      <c r="F73" s="58">
        <v>84</v>
      </c>
      <c r="G73" s="67"/>
      <c r="H73" s="52">
        <f t="shared" si="5"/>
        <v>0</v>
      </c>
      <c r="I73" s="46">
        <f t="shared" si="6"/>
        <v>0</v>
      </c>
      <c r="J73" s="42">
        <f t="shared" si="7"/>
        <v>0</v>
      </c>
    </row>
    <row r="74" spans="1:10" ht="15.75" x14ac:dyDescent="0.25">
      <c r="A74" s="31" t="s">
        <v>123</v>
      </c>
      <c r="B74" s="69" t="s">
        <v>34</v>
      </c>
      <c r="C74" s="59">
        <v>45</v>
      </c>
      <c r="D74" s="62" t="s">
        <v>161</v>
      </c>
      <c r="E74" s="57" t="s">
        <v>7</v>
      </c>
      <c r="F74" s="58">
        <v>1</v>
      </c>
      <c r="G74" s="67"/>
      <c r="H74" s="52">
        <f t="shared" si="5"/>
        <v>0</v>
      </c>
      <c r="I74" s="46">
        <f t="shared" si="6"/>
        <v>0</v>
      </c>
      <c r="J74" s="42">
        <f t="shared" si="7"/>
        <v>0</v>
      </c>
    </row>
    <row r="75" spans="1:10" ht="15.75" x14ac:dyDescent="0.25">
      <c r="A75" s="31" t="s">
        <v>124</v>
      </c>
      <c r="B75" s="69" t="s">
        <v>34</v>
      </c>
      <c r="C75" s="59">
        <v>46</v>
      </c>
      <c r="D75" s="62" t="s">
        <v>162</v>
      </c>
      <c r="E75" s="57" t="s">
        <v>7</v>
      </c>
      <c r="F75" s="58">
        <v>4</v>
      </c>
      <c r="G75" s="67"/>
      <c r="H75" s="52">
        <f t="shared" si="5"/>
        <v>0</v>
      </c>
      <c r="I75" s="46">
        <f t="shared" si="6"/>
        <v>0</v>
      </c>
      <c r="J75" s="42">
        <f t="shared" si="7"/>
        <v>0</v>
      </c>
    </row>
    <row r="76" spans="1:10" ht="31.5" x14ac:dyDescent="0.25">
      <c r="A76" s="31" t="s">
        <v>125</v>
      </c>
      <c r="B76" s="69" t="s">
        <v>21</v>
      </c>
      <c r="C76" s="59">
        <v>13339</v>
      </c>
      <c r="D76" s="62" t="s">
        <v>163</v>
      </c>
      <c r="E76" s="57" t="s">
        <v>7</v>
      </c>
      <c r="F76" s="58">
        <v>24</v>
      </c>
      <c r="G76" s="67"/>
      <c r="H76" s="52">
        <f t="shared" si="5"/>
        <v>0</v>
      </c>
      <c r="I76" s="46">
        <f t="shared" si="6"/>
        <v>0</v>
      </c>
      <c r="J76" s="42">
        <f t="shared" si="7"/>
        <v>0</v>
      </c>
    </row>
    <row r="77" spans="1:10" ht="31.5" x14ac:dyDescent="0.25">
      <c r="A77" s="31" t="s">
        <v>126</v>
      </c>
      <c r="B77" s="69" t="s">
        <v>21</v>
      </c>
      <c r="C77" s="59">
        <v>41209</v>
      </c>
      <c r="D77" s="62" t="s">
        <v>164</v>
      </c>
      <c r="E77" s="57" t="s">
        <v>7</v>
      </c>
      <c r="F77" s="58">
        <v>5</v>
      </c>
      <c r="G77" s="67"/>
      <c r="H77" s="52">
        <f t="shared" si="5"/>
        <v>0</v>
      </c>
      <c r="I77" s="46">
        <f t="shared" si="6"/>
        <v>0</v>
      </c>
      <c r="J77" s="42">
        <f t="shared" si="7"/>
        <v>0</v>
      </c>
    </row>
    <row r="78" spans="1:10" ht="15.75" x14ac:dyDescent="0.25">
      <c r="A78" s="31" t="s">
        <v>127</v>
      </c>
      <c r="B78" s="69" t="s">
        <v>34</v>
      </c>
      <c r="C78" s="59">
        <v>21</v>
      </c>
      <c r="D78" s="62" t="s">
        <v>165</v>
      </c>
      <c r="E78" s="57" t="s">
        <v>7</v>
      </c>
      <c r="F78" s="58">
        <v>12</v>
      </c>
      <c r="G78" s="67"/>
      <c r="H78" s="52">
        <f t="shared" si="5"/>
        <v>0</v>
      </c>
      <c r="I78" s="46">
        <f t="shared" si="6"/>
        <v>0</v>
      </c>
      <c r="J78" s="42">
        <f t="shared" si="7"/>
        <v>0</v>
      </c>
    </row>
    <row r="79" spans="1:10" ht="15.75" x14ac:dyDescent="0.25">
      <c r="A79" s="31" t="s">
        <v>128</v>
      </c>
      <c r="B79" s="69" t="s">
        <v>34</v>
      </c>
      <c r="C79" s="59">
        <v>47</v>
      </c>
      <c r="D79" s="62" t="s">
        <v>166</v>
      </c>
      <c r="E79" s="57" t="s">
        <v>7</v>
      </c>
      <c r="F79" s="58">
        <v>30</v>
      </c>
      <c r="G79" s="67"/>
      <c r="H79" s="52">
        <f t="shared" si="5"/>
        <v>0</v>
      </c>
      <c r="I79" s="46">
        <f t="shared" si="6"/>
        <v>0</v>
      </c>
      <c r="J79" s="42">
        <f t="shared" si="7"/>
        <v>0</v>
      </c>
    </row>
    <row r="80" spans="1:10" ht="15.75" x14ac:dyDescent="0.25">
      <c r="A80" s="31" t="s">
        <v>129</v>
      </c>
      <c r="B80" s="69" t="s">
        <v>34</v>
      </c>
      <c r="C80" s="59">
        <v>48</v>
      </c>
      <c r="D80" s="62" t="s">
        <v>167</v>
      </c>
      <c r="E80" s="57" t="s">
        <v>7</v>
      </c>
      <c r="F80" s="58">
        <v>8</v>
      </c>
      <c r="G80" s="67"/>
      <c r="H80" s="52">
        <f t="shared" si="5"/>
        <v>0</v>
      </c>
      <c r="I80" s="46">
        <f t="shared" si="6"/>
        <v>0</v>
      </c>
      <c r="J80" s="42">
        <f t="shared" si="7"/>
        <v>0</v>
      </c>
    </row>
    <row r="81" spans="1:10" ht="15.75" x14ac:dyDescent="0.25">
      <c r="A81" s="31" t="s">
        <v>130</v>
      </c>
      <c r="B81" s="69" t="s">
        <v>21</v>
      </c>
      <c r="C81" s="59">
        <v>43059</v>
      </c>
      <c r="D81" s="62" t="s">
        <v>168</v>
      </c>
      <c r="E81" s="57" t="s">
        <v>20</v>
      </c>
      <c r="F81" s="58">
        <v>140</v>
      </c>
      <c r="G81" s="67"/>
      <c r="H81" s="52">
        <f t="shared" si="5"/>
        <v>0</v>
      </c>
      <c r="I81" s="46">
        <f t="shared" si="6"/>
        <v>0</v>
      </c>
      <c r="J81" s="42">
        <f t="shared" si="7"/>
        <v>0</v>
      </c>
    </row>
    <row r="82" spans="1:10" ht="31.5" x14ac:dyDescent="0.25">
      <c r="A82" s="31" t="s">
        <v>131</v>
      </c>
      <c r="B82" s="69" t="s">
        <v>21</v>
      </c>
      <c r="C82" s="59">
        <v>4777</v>
      </c>
      <c r="D82" s="62" t="s">
        <v>169</v>
      </c>
      <c r="E82" s="57" t="s">
        <v>20</v>
      </c>
      <c r="F82" s="58">
        <v>14</v>
      </c>
      <c r="G82" s="67"/>
      <c r="H82" s="52">
        <f t="shared" si="5"/>
        <v>0</v>
      </c>
      <c r="I82" s="46">
        <f t="shared" si="6"/>
        <v>0</v>
      </c>
      <c r="J82" s="42">
        <f t="shared" si="7"/>
        <v>0</v>
      </c>
    </row>
    <row r="83" spans="1:10" ht="15.75" x14ac:dyDescent="0.25">
      <c r="A83" s="31" t="s">
        <v>132</v>
      </c>
      <c r="B83" s="69" t="s">
        <v>21</v>
      </c>
      <c r="C83" s="59">
        <v>1379</v>
      </c>
      <c r="D83" s="62" t="s">
        <v>170</v>
      </c>
      <c r="E83" s="57" t="s">
        <v>20</v>
      </c>
      <c r="F83" s="58">
        <v>8000</v>
      </c>
      <c r="G83" s="67"/>
      <c r="H83" s="52">
        <f t="shared" si="5"/>
        <v>0</v>
      </c>
      <c r="I83" s="46">
        <f t="shared" si="6"/>
        <v>0</v>
      </c>
      <c r="J83" s="42">
        <f t="shared" si="7"/>
        <v>0</v>
      </c>
    </row>
    <row r="84" spans="1:10" ht="31.5" x14ac:dyDescent="0.25">
      <c r="A84" s="31" t="s">
        <v>133</v>
      </c>
      <c r="B84" s="69" t="s">
        <v>21</v>
      </c>
      <c r="C84" s="59">
        <v>4721</v>
      </c>
      <c r="D84" s="62" t="s">
        <v>171</v>
      </c>
      <c r="E84" s="57" t="s">
        <v>18</v>
      </c>
      <c r="F84" s="58">
        <v>2</v>
      </c>
      <c r="G84" s="67"/>
      <c r="H84" s="52">
        <f t="shared" si="5"/>
        <v>0</v>
      </c>
      <c r="I84" s="46">
        <f t="shared" si="6"/>
        <v>0</v>
      </c>
      <c r="J84" s="42">
        <f t="shared" si="7"/>
        <v>0</v>
      </c>
    </row>
    <row r="85" spans="1:10" ht="31.5" x14ac:dyDescent="0.25">
      <c r="A85" s="31" t="s">
        <v>134</v>
      </c>
      <c r="B85" s="69" t="s">
        <v>21</v>
      </c>
      <c r="C85" s="59">
        <v>7267</v>
      </c>
      <c r="D85" s="62" t="s">
        <v>172</v>
      </c>
      <c r="E85" s="57" t="s">
        <v>7</v>
      </c>
      <c r="F85" s="58">
        <v>400</v>
      </c>
      <c r="G85" s="67"/>
      <c r="H85" s="52">
        <f t="shared" si="5"/>
        <v>0</v>
      </c>
      <c r="I85" s="46">
        <f t="shared" si="6"/>
        <v>0</v>
      </c>
      <c r="J85" s="42">
        <f t="shared" si="7"/>
        <v>0</v>
      </c>
    </row>
    <row r="86" spans="1:10" ht="15.75" customHeight="1" x14ac:dyDescent="0.25">
      <c r="A86" s="64" t="s">
        <v>173</v>
      </c>
      <c r="B86" s="83" t="s">
        <v>85</v>
      </c>
      <c r="C86" s="95"/>
      <c r="D86" s="95"/>
      <c r="E86" s="95"/>
      <c r="F86" s="95"/>
      <c r="G86" s="95"/>
      <c r="H86" s="95"/>
      <c r="I86" s="85"/>
      <c r="J86" s="48">
        <f>SUM(J87:J87)</f>
        <v>0</v>
      </c>
    </row>
    <row r="87" spans="1:10" ht="21.75" customHeight="1" x14ac:dyDescent="0.25">
      <c r="A87" s="31" t="s">
        <v>174</v>
      </c>
      <c r="B87" s="68" t="s">
        <v>34</v>
      </c>
      <c r="C87" s="54">
        <v>49</v>
      </c>
      <c r="D87" s="31" t="s">
        <v>85</v>
      </c>
      <c r="E87" s="55" t="s">
        <v>41</v>
      </c>
      <c r="F87" s="56">
        <v>1</v>
      </c>
      <c r="G87" s="66"/>
      <c r="H87" s="42">
        <f>ROUND(G87*(1+$I$6),2)</f>
        <v>0</v>
      </c>
      <c r="I87" s="42">
        <f t="shared" si="0"/>
        <v>0</v>
      </c>
      <c r="J87" s="42">
        <f t="shared" si="1"/>
        <v>0</v>
      </c>
    </row>
    <row r="88" spans="1:10" ht="30" customHeight="1" x14ac:dyDescent="0.25">
      <c r="A88" s="51" t="s">
        <v>24</v>
      </c>
      <c r="B88" s="86" t="s">
        <v>175</v>
      </c>
      <c r="C88" s="87"/>
      <c r="D88" s="87"/>
      <c r="E88" s="87"/>
      <c r="F88" s="87"/>
      <c r="G88" s="87"/>
      <c r="H88" s="87"/>
      <c r="I88" s="88"/>
      <c r="J88" s="49">
        <f>SUM(J89+J113)</f>
        <v>0</v>
      </c>
    </row>
    <row r="89" spans="1:10" ht="15.75" x14ac:dyDescent="0.25">
      <c r="A89" s="61" t="s">
        <v>25</v>
      </c>
      <c r="B89" s="80" t="s">
        <v>47</v>
      </c>
      <c r="C89" s="81"/>
      <c r="D89" s="81"/>
      <c r="E89" s="81"/>
      <c r="F89" s="81"/>
      <c r="G89" s="81"/>
      <c r="H89" s="81"/>
      <c r="I89" s="82"/>
      <c r="J89" s="48">
        <f>SUM(J90:J112)</f>
        <v>0</v>
      </c>
    </row>
    <row r="90" spans="1:10" ht="31.5" x14ac:dyDescent="0.25">
      <c r="A90" s="31" t="s">
        <v>26</v>
      </c>
      <c r="B90" s="69" t="s">
        <v>17</v>
      </c>
      <c r="C90" s="59">
        <v>101555</v>
      </c>
      <c r="D90" s="62" t="s">
        <v>176</v>
      </c>
      <c r="E90" s="57" t="s">
        <v>7</v>
      </c>
      <c r="F90" s="58">
        <v>12</v>
      </c>
      <c r="G90" s="67"/>
      <c r="H90" s="52">
        <f>ROUND(G90*(1+$I$6),2)</f>
        <v>0</v>
      </c>
      <c r="I90" s="46">
        <f t="shared" si="0"/>
        <v>0</v>
      </c>
      <c r="J90" s="42">
        <f t="shared" si="1"/>
        <v>0</v>
      </c>
    </row>
    <row r="91" spans="1:10" ht="15.75" x14ac:dyDescent="0.25">
      <c r="A91" s="31" t="s">
        <v>27</v>
      </c>
      <c r="B91" s="69" t="s">
        <v>34</v>
      </c>
      <c r="C91" s="59">
        <v>1</v>
      </c>
      <c r="D91" s="62" t="s">
        <v>66</v>
      </c>
      <c r="E91" s="57" t="s">
        <v>7</v>
      </c>
      <c r="F91" s="58">
        <v>110</v>
      </c>
      <c r="G91" s="67"/>
      <c r="H91" s="52">
        <f t="shared" ref="H91:H112" si="8">ROUND(G91*(1+$I$6),2)</f>
        <v>0</v>
      </c>
      <c r="I91" s="46">
        <f t="shared" ref="I91:I112" si="9">ROUND(G91*F91,2)</f>
        <v>0</v>
      </c>
      <c r="J91" s="42">
        <f t="shared" ref="J91:J112" si="10">ROUND(H91*F91,2)</f>
        <v>0</v>
      </c>
    </row>
    <row r="92" spans="1:10" ht="15.75" x14ac:dyDescent="0.25">
      <c r="A92" s="31" t="s">
        <v>28</v>
      </c>
      <c r="B92" s="69" t="s">
        <v>21</v>
      </c>
      <c r="C92" s="59">
        <v>841</v>
      </c>
      <c r="D92" s="62" t="s">
        <v>177</v>
      </c>
      <c r="E92" s="57" t="s">
        <v>20</v>
      </c>
      <c r="F92" s="58">
        <v>40</v>
      </c>
      <c r="G92" s="67"/>
      <c r="H92" s="52">
        <f t="shared" si="8"/>
        <v>0</v>
      </c>
      <c r="I92" s="46">
        <f t="shared" si="9"/>
        <v>0</v>
      </c>
      <c r="J92" s="42">
        <f t="shared" si="10"/>
        <v>0</v>
      </c>
    </row>
    <row r="93" spans="1:10" ht="31.5" x14ac:dyDescent="0.25">
      <c r="A93" s="31" t="s">
        <v>29</v>
      </c>
      <c r="B93" s="69" t="s">
        <v>21</v>
      </c>
      <c r="C93" s="59">
        <v>10510</v>
      </c>
      <c r="D93" s="62" t="s">
        <v>140</v>
      </c>
      <c r="E93" s="57" t="s">
        <v>7</v>
      </c>
      <c r="F93" s="58">
        <v>3</v>
      </c>
      <c r="G93" s="67"/>
      <c r="H93" s="52">
        <f t="shared" si="8"/>
        <v>0</v>
      </c>
      <c r="I93" s="46">
        <f t="shared" si="9"/>
        <v>0</v>
      </c>
      <c r="J93" s="42">
        <f t="shared" si="10"/>
        <v>0</v>
      </c>
    </row>
    <row r="94" spans="1:10" ht="15.75" x14ac:dyDescent="0.25">
      <c r="A94" s="31" t="s">
        <v>178</v>
      </c>
      <c r="B94" s="69" t="s">
        <v>34</v>
      </c>
      <c r="C94" s="59">
        <v>8</v>
      </c>
      <c r="D94" s="62" t="s">
        <v>73</v>
      </c>
      <c r="E94" s="57" t="s">
        <v>7</v>
      </c>
      <c r="F94" s="58">
        <v>11</v>
      </c>
      <c r="G94" s="67"/>
      <c r="H94" s="52">
        <f t="shared" si="8"/>
        <v>0</v>
      </c>
      <c r="I94" s="46">
        <f t="shared" si="9"/>
        <v>0</v>
      </c>
      <c r="J94" s="42">
        <f t="shared" si="10"/>
        <v>0</v>
      </c>
    </row>
    <row r="95" spans="1:10" ht="15.75" x14ac:dyDescent="0.25">
      <c r="A95" s="31" t="s">
        <v>179</v>
      </c>
      <c r="B95" s="69" t="s">
        <v>34</v>
      </c>
      <c r="C95" s="59">
        <v>31</v>
      </c>
      <c r="D95" s="62" t="s">
        <v>142</v>
      </c>
      <c r="E95" s="57" t="s">
        <v>7</v>
      </c>
      <c r="F95" s="58">
        <v>3</v>
      </c>
      <c r="G95" s="67"/>
      <c r="H95" s="52">
        <f t="shared" si="8"/>
        <v>0</v>
      </c>
      <c r="I95" s="46">
        <f t="shared" si="9"/>
        <v>0</v>
      </c>
      <c r="J95" s="42">
        <f t="shared" si="10"/>
        <v>0</v>
      </c>
    </row>
    <row r="96" spans="1:10" ht="15.75" x14ac:dyDescent="0.25">
      <c r="A96" s="31" t="s">
        <v>180</v>
      </c>
      <c r="B96" s="69" t="s">
        <v>34</v>
      </c>
      <c r="C96" s="59">
        <v>51</v>
      </c>
      <c r="D96" s="62" t="s">
        <v>181</v>
      </c>
      <c r="E96" s="57" t="s">
        <v>19</v>
      </c>
      <c r="F96" s="58">
        <v>43</v>
      </c>
      <c r="G96" s="67"/>
      <c r="H96" s="52">
        <f t="shared" si="8"/>
        <v>0</v>
      </c>
      <c r="I96" s="46">
        <f t="shared" si="9"/>
        <v>0</v>
      </c>
      <c r="J96" s="42">
        <f t="shared" si="10"/>
        <v>0</v>
      </c>
    </row>
    <row r="97" spans="1:10" ht="15.75" x14ac:dyDescent="0.25">
      <c r="A97" s="31" t="s">
        <v>182</v>
      </c>
      <c r="B97" s="69" t="s">
        <v>34</v>
      </c>
      <c r="C97" s="59">
        <v>52</v>
      </c>
      <c r="D97" s="62" t="s">
        <v>183</v>
      </c>
      <c r="E97" s="57" t="s">
        <v>19</v>
      </c>
      <c r="F97" s="58">
        <v>24</v>
      </c>
      <c r="G97" s="67"/>
      <c r="H97" s="52">
        <f t="shared" si="8"/>
        <v>0</v>
      </c>
      <c r="I97" s="46">
        <f t="shared" si="9"/>
        <v>0</v>
      </c>
      <c r="J97" s="42">
        <f t="shared" si="10"/>
        <v>0</v>
      </c>
    </row>
    <row r="98" spans="1:10" ht="15.75" x14ac:dyDescent="0.25">
      <c r="A98" s="31" t="s">
        <v>184</v>
      </c>
      <c r="B98" s="69" t="s">
        <v>34</v>
      </c>
      <c r="C98" s="59">
        <v>53</v>
      </c>
      <c r="D98" s="62" t="s">
        <v>185</v>
      </c>
      <c r="E98" s="57" t="s">
        <v>7</v>
      </c>
      <c r="F98" s="58">
        <v>33</v>
      </c>
      <c r="G98" s="67"/>
      <c r="H98" s="52">
        <f t="shared" si="8"/>
        <v>0</v>
      </c>
      <c r="I98" s="46">
        <f t="shared" si="9"/>
        <v>0</v>
      </c>
      <c r="J98" s="42">
        <f t="shared" si="10"/>
        <v>0</v>
      </c>
    </row>
    <row r="99" spans="1:10" ht="15.75" x14ac:dyDescent="0.25">
      <c r="A99" s="31" t="s">
        <v>186</v>
      </c>
      <c r="B99" s="69" t="s">
        <v>34</v>
      </c>
      <c r="C99" s="59">
        <v>29</v>
      </c>
      <c r="D99" s="62" t="s">
        <v>146</v>
      </c>
      <c r="E99" s="57" t="s">
        <v>7</v>
      </c>
      <c r="F99" s="58">
        <v>6</v>
      </c>
      <c r="G99" s="67"/>
      <c r="H99" s="52">
        <f t="shared" si="8"/>
        <v>0</v>
      </c>
      <c r="I99" s="46">
        <f t="shared" si="9"/>
        <v>0</v>
      </c>
      <c r="J99" s="42">
        <f t="shared" si="10"/>
        <v>0</v>
      </c>
    </row>
    <row r="100" spans="1:10" ht="15.75" x14ac:dyDescent="0.25">
      <c r="A100" s="31" t="s">
        <v>187</v>
      </c>
      <c r="B100" s="69" t="s">
        <v>34</v>
      </c>
      <c r="C100" s="59">
        <v>27</v>
      </c>
      <c r="D100" s="62" t="s">
        <v>151</v>
      </c>
      <c r="E100" s="57" t="s">
        <v>7</v>
      </c>
      <c r="F100" s="58">
        <v>22</v>
      </c>
      <c r="G100" s="67"/>
      <c r="H100" s="52">
        <f t="shared" si="8"/>
        <v>0</v>
      </c>
      <c r="I100" s="46">
        <f t="shared" si="9"/>
        <v>0</v>
      </c>
      <c r="J100" s="42">
        <f t="shared" si="10"/>
        <v>0</v>
      </c>
    </row>
    <row r="101" spans="1:10" ht="15.75" x14ac:dyDescent="0.25">
      <c r="A101" s="31" t="s">
        <v>188</v>
      </c>
      <c r="B101" s="69" t="s">
        <v>34</v>
      </c>
      <c r="C101" s="59">
        <v>50</v>
      </c>
      <c r="D101" s="62" t="s">
        <v>153</v>
      </c>
      <c r="E101" s="57" t="s">
        <v>7</v>
      </c>
      <c r="F101" s="58">
        <v>6</v>
      </c>
      <c r="G101" s="67"/>
      <c r="H101" s="52">
        <f t="shared" si="8"/>
        <v>0</v>
      </c>
      <c r="I101" s="46">
        <f t="shared" si="9"/>
        <v>0</v>
      </c>
      <c r="J101" s="42">
        <f t="shared" si="10"/>
        <v>0</v>
      </c>
    </row>
    <row r="102" spans="1:10" ht="15.75" x14ac:dyDescent="0.25">
      <c r="A102" s="31" t="s">
        <v>189</v>
      </c>
      <c r="B102" s="69" t="s">
        <v>34</v>
      </c>
      <c r="C102" s="59">
        <v>26</v>
      </c>
      <c r="D102" s="62" t="s">
        <v>155</v>
      </c>
      <c r="E102" s="57" t="s">
        <v>7</v>
      </c>
      <c r="F102" s="58">
        <v>22</v>
      </c>
      <c r="G102" s="67"/>
      <c r="H102" s="52">
        <f t="shared" si="8"/>
        <v>0</v>
      </c>
      <c r="I102" s="46">
        <f t="shared" si="9"/>
        <v>0</v>
      </c>
      <c r="J102" s="42">
        <f t="shared" si="10"/>
        <v>0</v>
      </c>
    </row>
    <row r="103" spans="1:10" ht="15.75" x14ac:dyDescent="0.25">
      <c r="A103" s="31" t="s">
        <v>190</v>
      </c>
      <c r="B103" s="69" t="s">
        <v>34</v>
      </c>
      <c r="C103" s="59">
        <v>40</v>
      </c>
      <c r="D103" s="62" t="s">
        <v>156</v>
      </c>
      <c r="E103" s="57" t="s">
        <v>7</v>
      </c>
      <c r="F103" s="58">
        <v>22</v>
      </c>
      <c r="G103" s="67"/>
      <c r="H103" s="52">
        <f t="shared" si="8"/>
        <v>0</v>
      </c>
      <c r="I103" s="46">
        <f t="shared" si="9"/>
        <v>0</v>
      </c>
      <c r="J103" s="42">
        <f t="shared" si="10"/>
        <v>0</v>
      </c>
    </row>
    <row r="104" spans="1:10" ht="15.75" x14ac:dyDescent="0.25">
      <c r="A104" s="31" t="s">
        <v>191</v>
      </c>
      <c r="B104" s="69" t="s">
        <v>34</v>
      </c>
      <c r="C104" s="59">
        <v>41</v>
      </c>
      <c r="D104" s="62" t="s">
        <v>157</v>
      </c>
      <c r="E104" s="57" t="s">
        <v>7</v>
      </c>
      <c r="F104" s="58">
        <v>11</v>
      </c>
      <c r="G104" s="67"/>
      <c r="H104" s="52">
        <f t="shared" si="8"/>
        <v>0</v>
      </c>
      <c r="I104" s="46">
        <f t="shared" si="9"/>
        <v>0</v>
      </c>
      <c r="J104" s="42">
        <f t="shared" si="10"/>
        <v>0</v>
      </c>
    </row>
    <row r="105" spans="1:10" ht="15.75" x14ac:dyDescent="0.25">
      <c r="A105" s="31" t="s">
        <v>192</v>
      </c>
      <c r="B105" s="69" t="s">
        <v>34</v>
      </c>
      <c r="C105" s="59">
        <v>42</v>
      </c>
      <c r="D105" s="62" t="s">
        <v>158</v>
      </c>
      <c r="E105" s="57" t="s">
        <v>7</v>
      </c>
      <c r="F105" s="58">
        <v>11</v>
      </c>
      <c r="G105" s="67"/>
      <c r="H105" s="52">
        <f t="shared" si="8"/>
        <v>0</v>
      </c>
      <c r="I105" s="46">
        <f t="shared" si="9"/>
        <v>0</v>
      </c>
      <c r="J105" s="42">
        <f t="shared" si="10"/>
        <v>0</v>
      </c>
    </row>
    <row r="106" spans="1:10" ht="15.75" x14ac:dyDescent="0.25">
      <c r="A106" s="31" t="s">
        <v>193</v>
      </c>
      <c r="B106" s="69" t="s">
        <v>34</v>
      </c>
      <c r="C106" s="59">
        <v>54</v>
      </c>
      <c r="D106" s="62" t="s">
        <v>194</v>
      </c>
      <c r="E106" s="57" t="s">
        <v>7</v>
      </c>
      <c r="F106" s="58">
        <v>22</v>
      </c>
      <c r="G106" s="67"/>
      <c r="H106" s="52">
        <f t="shared" si="8"/>
        <v>0</v>
      </c>
      <c r="I106" s="46">
        <f t="shared" si="9"/>
        <v>0</v>
      </c>
      <c r="J106" s="42">
        <f t="shared" si="10"/>
        <v>0</v>
      </c>
    </row>
    <row r="107" spans="1:10" ht="15.75" x14ac:dyDescent="0.25">
      <c r="A107" s="31" t="s">
        <v>195</v>
      </c>
      <c r="B107" s="69" t="s">
        <v>34</v>
      </c>
      <c r="C107" s="59">
        <v>55</v>
      </c>
      <c r="D107" s="62" t="s">
        <v>196</v>
      </c>
      <c r="E107" s="57" t="s">
        <v>7</v>
      </c>
      <c r="F107" s="58">
        <v>11</v>
      </c>
      <c r="G107" s="67"/>
      <c r="H107" s="52">
        <f t="shared" si="8"/>
        <v>0</v>
      </c>
      <c r="I107" s="46">
        <f t="shared" si="9"/>
        <v>0</v>
      </c>
      <c r="J107" s="42">
        <f t="shared" si="10"/>
        <v>0</v>
      </c>
    </row>
    <row r="108" spans="1:10" ht="31.5" x14ac:dyDescent="0.25">
      <c r="A108" s="31" t="s">
        <v>197</v>
      </c>
      <c r="B108" s="69" t="s">
        <v>21</v>
      </c>
      <c r="C108" s="59">
        <v>5035</v>
      </c>
      <c r="D108" s="62" t="s">
        <v>198</v>
      </c>
      <c r="E108" s="57" t="s">
        <v>7</v>
      </c>
      <c r="F108" s="58">
        <v>1</v>
      </c>
      <c r="G108" s="67"/>
      <c r="H108" s="52">
        <f t="shared" si="8"/>
        <v>0</v>
      </c>
      <c r="I108" s="46">
        <f t="shared" si="9"/>
        <v>0</v>
      </c>
      <c r="J108" s="42">
        <f t="shared" si="10"/>
        <v>0</v>
      </c>
    </row>
    <row r="109" spans="1:10" ht="31.5" x14ac:dyDescent="0.25">
      <c r="A109" s="31" t="s">
        <v>199</v>
      </c>
      <c r="B109" s="69" t="s">
        <v>21</v>
      </c>
      <c r="C109" s="59">
        <v>5057</v>
      </c>
      <c r="D109" s="62" t="s">
        <v>200</v>
      </c>
      <c r="E109" s="57" t="s">
        <v>7</v>
      </c>
      <c r="F109" s="58">
        <v>1</v>
      </c>
      <c r="G109" s="67"/>
      <c r="H109" s="52">
        <f t="shared" si="8"/>
        <v>0</v>
      </c>
      <c r="I109" s="46">
        <f t="shared" si="9"/>
        <v>0</v>
      </c>
      <c r="J109" s="42">
        <f t="shared" si="10"/>
        <v>0</v>
      </c>
    </row>
    <row r="110" spans="1:10" ht="31.5" x14ac:dyDescent="0.25">
      <c r="A110" s="31" t="s">
        <v>201</v>
      </c>
      <c r="B110" s="69" t="s">
        <v>21</v>
      </c>
      <c r="C110" s="59">
        <v>41203</v>
      </c>
      <c r="D110" s="62" t="s">
        <v>202</v>
      </c>
      <c r="E110" s="57" t="s">
        <v>7</v>
      </c>
      <c r="F110" s="58">
        <v>9</v>
      </c>
      <c r="G110" s="67"/>
      <c r="H110" s="52">
        <f t="shared" si="8"/>
        <v>0</v>
      </c>
      <c r="I110" s="46">
        <f t="shared" si="9"/>
        <v>0</v>
      </c>
      <c r="J110" s="42">
        <f t="shared" si="10"/>
        <v>0</v>
      </c>
    </row>
    <row r="111" spans="1:10" ht="31.5" x14ac:dyDescent="0.25">
      <c r="A111" s="31" t="s">
        <v>203</v>
      </c>
      <c r="B111" s="69" t="s">
        <v>21</v>
      </c>
      <c r="C111" s="59">
        <v>41204</v>
      </c>
      <c r="D111" s="62" t="s">
        <v>204</v>
      </c>
      <c r="E111" s="57" t="s">
        <v>7</v>
      </c>
      <c r="F111" s="58">
        <v>1</v>
      </c>
      <c r="G111" s="67"/>
      <c r="H111" s="52">
        <f t="shared" si="8"/>
        <v>0</v>
      </c>
      <c r="I111" s="46">
        <f t="shared" si="9"/>
        <v>0</v>
      </c>
      <c r="J111" s="42">
        <f t="shared" si="10"/>
        <v>0</v>
      </c>
    </row>
    <row r="112" spans="1:10" ht="15.75" x14ac:dyDescent="0.25">
      <c r="A112" s="31" t="s">
        <v>205</v>
      </c>
      <c r="B112" s="69" t="s">
        <v>34</v>
      </c>
      <c r="C112" s="59">
        <v>56</v>
      </c>
      <c r="D112" s="62" t="s">
        <v>206</v>
      </c>
      <c r="E112" s="57" t="s">
        <v>7</v>
      </c>
      <c r="F112" s="58">
        <v>1</v>
      </c>
      <c r="G112" s="67"/>
      <c r="H112" s="52">
        <f t="shared" si="8"/>
        <v>0</v>
      </c>
      <c r="I112" s="46">
        <f t="shared" si="9"/>
        <v>0</v>
      </c>
      <c r="J112" s="42">
        <f t="shared" si="10"/>
        <v>0</v>
      </c>
    </row>
    <row r="113" spans="1:10" ht="15.75" x14ac:dyDescent="0.25">
      <c r="A113" s="64" t="s">
        <v>30</v>
      </c>
      <c r="B113" s="83" t="s">
        <v>85</v>
      </c>
      <c r="C113" s="84"/>
      <c r="D113" s="84"/>
      <c r="E113" s="84"/>
      <c r="F113" s="84"/>
      <c r="G113" s="84"/>
      <c r="H113" s="84"/>
      <c r="I113" s="85"/>
      <c r="J113" s="48">
        <f>SUM(J114:J114)</f>
        <v>0</v>
      </c>
    </row>
    <row r="114" spans="1:10" ht="21.75" customHeight="1" x14ac:dyDescent="0.25">
      <c r="A114" s="31" t="s">
        <v>31</v>
      </c>
      <c r="B114" s="68" t="s">
        <v>34</v>
      </c>
      <c r="C114" s="54">
        <v>57</v>
      </c>
      <c r="D114" s="31" t="s">
        <v>85</v>
      </c>
      <c r="E114" s="55" t="s">
        <v>41</v>
      </c>
      <c r="F114" s="56">
        <v>1</v>
      </c>
      <c r="G114" s="66"/>
      <c r="H114" s="53">
        <f>ROUND(G114*(1+$I$6),2)</f>
        <v>0</v>
      </c>
      <c r="I114" s="42">
        <f t="shared" si="0"/>
        <v>0</v>
      </c>
      <c r="J114" s="42">
        <f t="shared" si="1"/>
        <v>0</v>
      </c>
    </row>
    <row r="115" spans="1:10" ht="27.75" customHeight="1" x14ac:dyDescent="0.25">
      <c r="A115" s="51" t="s">
        <v>32</v>
      </c>
      <c r="B115" s="86" t="s">
        <v>207</v>
      </c>
      <c r="C115" s="87"/>
      <c r="D115" s="87"/>
      <c r="E115" s="87"/>
      <c r="F115" s="87"/>
      <c r="G115" s="87"/>
      <c r="H115" s="87"/>
      <c r="I115" s="88"/>
      <c r="J115" s="49">
        <f>SUM(J116+J159)</f>
        <v>0</v>
      </c>
    </row>
    <row r="116" spans="1:10" ht="15.75" customHeight="1" x14ac:dyDescent="0.25">
      <c r="A116" s="61" t="s">
        <v>35</v>
      </c>
      <c r="B116" s="80" t="s">
        <v>47</v>
      </c>
      <c r="C116" s="81"/>
      <c r="D116" s="81"/>
      <c r="E116" s="81"/>
      <c r="F116" s="81"/>
      <c r="G116" s="81"/>
      <c r="H116" s="81"/>
      <c r="I116" s="82"/>
      <c r="J116" s="48">
        <f>SUM(J117:J158)</f>
        <v>0</v>
      </c>
    </row>
    <row r="117" spans="1:10" ht="15.75" x14ac:dyDescent="0.25">
      <c r="A117" s="31" t="s">
        <v>36</v>
      </c>
      <c r="B117" s="69" t="s">
        <v>34</v>
      </c>
      <c r="C117" s="65">
        <v>1</v>
      </c>
      <c r="D117" s="62" t="s">
        <v>66</v>
      </c>
      <c r="E117" s="57" t="s">
        <v>7</v>
      </c>
      <c r="F117" s="58">
        <v>20</v>
      </c>
      <c r="G117" s="67"/>
      <c r="H117" s="46">
        <f t="shared" ref="H117:H160" si="11">ROUND(G117*(1+$I$6),2)</f>
        <v>0</v>
      </c>
      <c r="I117" s="46">
        <f t="shared" ref="I117:I160" si="12">ROUND(G117*F117,2)</f>
        <v>0</v>
      </c>
      <c r="J117" s="42">
        <f t="shared" ref="J117:J160" si="13">ROUND(H117*F117,2)</f>
        <v>0</v>
      </c>
    </row>
    <row r="118" spans="1:10" ht="47.25" x14ac:dyDescent="0.25">
      <c r="A118" s="31" t="s">
        <v>37</v>
      </c>
      <c r="B118" s="69" t="s">
        <v>17</v>
      </c>
      <c r="C118" s="65">
        <v>101888</v>
      </c>
      <c r="D118" s="62" t="s">
        <v>208</v>
      </c>
      <c r="E118" s="57" t="s">
        <v>19</v>
      </c>
      <c r="F118" s="58">
        <v>6</v>
      </c>
      <c r="G118" s="67"/>
      <c r="H118" s="46">
        <f t="shared" ref="H118:H158" si="14">ROUND(G118*(1+$I$6),2)</f>
        <v>0</v>
      </c>
      <c r="I118" s="46">
        <f t="shared" ref="I118:I158" si="15">ROUND(G118*F118,2)</f>
        <v>0</v>
      </c>
      <c r="J118" s="42">
        <f t="shared" ref="J118:J158" si="16">ROUND(H118*F118,2)</f>
        <v>0</v>
      </c>
    </row>
    <row r="119" spans="1:10" ht="47.25" x14ac:dyDescent="0.25">
      <c r="A119" s="31" t="s">
        <v>38</v>
      </c>
      <c r="B119" s="69" t="s">
        <v>17</v>
      </c>
      <c r="C119" s="65">
        <v>91934</v>
      </c>
      <c r="D119" s="62" t="s">
        <v>209</v>
      </c>
      <c r="E119" s="57" t="s">
        <v>19</v>
      </c>
      <c r="F119" s="58">
        <v>14</v>
      </c>
      <c r="G119" s="67"/>
      <c r="H119" s="46">
        <f t="shared" si="14"/>
        <v>0</v>
      </c>
      <c r="I119" s="46">
        <f t="shared" si="15"/>
        <v>0</v>
      </c>
      <c r="J119" s="42">
        <f t="shared" si="16"/>
        <v>0</v>
      </c>
    </row>
    <row r="120" spans="1:10" ht="47.25" x14ac:dyDescent="0.25">
      <c r="A120" s="31" t="s">
        <v>39</v>
      </c>
      <c r="B120" s="69" t="s">
        <v>17</v>
      </c>
      <c r="C120" s="65">
        <v>101564</v>
      </c>
      <c r="D120" s="62" t="s">
        <v>210</v>
      </c>
      <c r="E120" s="57" t="s">
        <v>19</v>
      </c>
      <c r="F120" s="58">
        <v>80</v>
      </c>
      <c r="G120" s="67"/>
      <c r="H120" s="46">
        <f t="shared" ref="H120:H143" si="17">ROUND(G120*(1+$I$6),2)</f>
        <v>0</v>
      </c>
      <c r="I120" s="46">
        <f t="shared" ref="I120:I143" si="18">ROUND(G120*F120,2)</f>
        <v>0</v>
      </c>
      <c r="J120" s="42">
        <f t="shared" ref="J120:J143" si="19">ROUND(H120*F120,2)</f>
        <v>0</v>
      </c>
    </row>
    <row r="121" spans="1:10" ht="15.75" x14ac:dyDescent="0.25">
      <c r="A121" s="31" t="s">
        <v>211</v>
      </c>
      <c r="B121" s="69" t="s">
        <v>21</v>
      </c>
      <c r="C121" s="65">
        <v>868</v>
      </c>
      <c r="D121" s="62" t="s">
        <v>75</v>
      </c>
      <c r="E121" s="57" t="s">
        <v>19</v>
      </c>
      <c r="F121" s="58">
        <v>3</v>
      </c>
      <c r="G121" s="67"/>
      <c r="H121" s="46">
        <f t="shared" si="17"/>
        <v>0</v>
      </c>
      <c r="I121" s="46">
        <f t="shared" si="18"/>
        <v>0</v>
      </c>
      <c r="J121" s="42">
        <f t="shared" si="19"/>
        <v>0</v>
      </c>
    </row>
    <row r="122" spans="1:10" ht="15.75" x14ac:dyDescent="0.25">
      <c r="A122" s="31" t="s">
        <v>212</v>
      </c>
      <c r="B122" s="69" t="s">
        <v>21</v>
      </c>
      <c r="C122" s="65">
        <v>867</v>
      </c>
      <c r="D122" s="62" t="s">
        <v>213</v>
      </c>
      <c r="E122" s="57" t="s">
        <v>19</v>
      </c>
      <c r="F122" s="58">
        <v>10</v>
      </c>
      <c r="G122" s="67"/>
      <c r="H122" s="46">
        <f t="shared" si="17"/>
        <v>0</v>
      </c>
      <c r="I122" s="46">
        <f t="shared" si="18"/>
        <v>0</v>
      </c>
      <c r="J122" s="42">
        <f t="shared" si="19"/>
        <v>0</v>
      </c>
    </row>
    <row r="123" spans="1:10" ht="31.5" x14ac:dyDescent="0.25">
      <c r="A123" s="31" t="s">
        <v>214</v>
      </c>
      <c r="B123" s="69" t="s">
        <v>21</v>
      </c>
      <c r="C123" s="65">
        <v>39692</v>
      </c>
      <c r="D123" s="62" t="s">
        <v>215</v>
      </c>
      <c r="E123" s="57" t="s">
        <v>7</v>
      </c>
      <c r="F123" s="58">
        <v>1</v>
      </c>
      <c r="G123" s="67"/>
      <c r="H123" s="46">
        <f t="shared" si="17"/>
        <v>0</v>
      </c>
      <c r="I123" s="46">
        <f t="shared" si="18"/>
        <v>0</v>
      </c>
      <c r="J123" s="42">
        <f t="shared" si="19"/>
        <v>0</v>
      </c>
    </row>
    <row r="124" spans="1:10" ht="31.5" x14ac:dyDescent="0.25">
      <c r="A124" s="31" t="s">
        <v>216</v>
      </c>
      <c r="B124" s="69" t="s">
        <v>21</v>
      </c>
      <c r="C124" s="65">
        <v>39693</v>
      </c>
      <c r="D124" s="62" t="s">
        <v>217</v>
      </c>
      <c r="E124" s="57" t="s">
        <v>7</v>
      </c>
      <c r="F124" s="58">
        <v>1</v>
      </c>
      <c r="G124" s="67"/>
      <c r="H124" s="46">
        <f t="shared" si="17"/>
        <v>0</v>
      </c>
      <c r="I124" s="46">
        <f t="shared" si="18"/>
        <v>0</v>
      </c>
      <c r="J124" s="42">
        <f t="shared" si="19"/>
        <v>0</v>
      </c>
    </row>
    <row r="125" spans="1:10" ht="15.75" x14ac:dyDescent="0.25">
      <c r="A125" s="31" t="s">
        <v>218</v>
      </c>
      <c r="B125" s="69" t="s">
        <v>34</v>
      </c>
      <c r="C125" s="65">
        <v>16</v>
      </c>
      <c r="D125" s="62" t="s">
        <v>139</v>
      </c>
      <c r="E125" s="57" t="s">
        <v>7</v>
      </c>
      <c r="F125" s="58">
        <v>3</v>
      </c>
      <c r="G125" s="67"/>
      <c r="H125" s="46">
        <f t="shared" si="17"/>
        <v>0</v>
      </c>
      <c r="I125" s="46">
        <f t="shared" si="18"/>
        <v>0</v>
      </c>
      <c r="J125" s="42">
        <f t="shared" si="19"/>
        <v>0</v>
      </c>
    </row>
    <row r="126" spans="1:10" ht="15.75" x14ac:dyDescent="0.25">
      <c r="A126" s="31" t="s">
        <v>219</v>
      </c>
      <c r="B126" s="69" t="s">
        <v>34</v>
      </c>
      <c r="C126" s="65">
        <v>58</v>
      </c>
      <c r="D126" s="62" t="s">
        <v>220</v>
      </c>
      <c r="E126" s="57" t="s">
        <v>19</v>
      </c>
      <c r="F126" s="58">
        <v>4</v>
      </c>
      <c r="G126" s="67"/>
      <c r="H126" s="46">
        <f t="shared" si="17"/>
        <v>0</v>
      </c>
      <c r="I126" s="46">
        <f t="shared" si="18"/>
        <v>0</v>
      </c>
      <c r="J126" s="42">
        <f t="shared" si="19"/>
        <v>0</v>
      </c>
    </row>
    <row r="127" spans="1:10" ht="31.5" x14ac:dyDescent="0.25">
      <c r="A127" s="31" t="s">
        <v>221</v>
      </c>
      <c r="B127" s="69" t="s">
        <v>21</v>
      </c>
      <c r="C127" s="65">
        <v>11862</v>
      </c>
      <c r="D127" s="62" t="s">
        <v>222</v>
      </c>
      <c r="E127" s="57" t="s">
        <v>7</v>
      </c>
      <c r="F127" s="58">
        <v>2</v>
      </c>
      <c r="G127" s="67"/>
      <c r="H127" s="46">
        <f t="shared" si="17"/>
        <v>0</v>
      </c>
      <c r="I127" s="46">
        <f t="shared" si="18"/>
        <v>0</v>
      </c>
      <c r="J127" s="42">
        <f t="shared" si="19"/>
        <v>0</v>
      </c>
    </row>
    <row r="128" spans="1:10" ht="15.75" x14ac:dyDescent="0.25">
      <c r="A128" s="31" t="s">
        <v>223</v>
      </c>
      <c r="B128" s="69" t="s">
        <v>34</v>
      </c>
      <c r="C128" s="65">
        <v>70</v>
      </c>
      <c r="D128" s="62" t="s">
        <v>224</v>
      </c>
      <c r="E128" s="57" t="s">
        <v>7</v>
      </c>
      <c r="F128" s="58">
        <v>3</v>
      </c>
      <c r="G128" s="67"/>
      <c r="H128" s="46">
        <f t="shared" si="17"/>
        <v>0</v>
      </c>
      <c r="I128" s="46">
        <f t="shared" si="18"/>
        <v>0</v>
      </c>
      <c r="J128" s="42">
        <f t="shared" si="19"/>
        <v>0</v>
      </c>
    </row>
    <row r="129" spans="1:10" ht="47.25" x14ac:dyDescent="0.25">
      <c r="A129" s="31" t="s">
        <v>225</v>
      </c>
      <c r="B129" s="69" t="s">
        <v>17</v>
      </c>
      <c r="C129" s="65">
        <v>104749</v>
      </c>
      <c r="D129" s="62" t="s">
        <v>226</v>
      </c>
      <c r="E129" s="57" t="s">
        <v>7</v>
      </c>
      <c r="F129" s="58">
        <v>3</v>
      </c>
      <c r="G129" s="67"/>
      <c r="H129" s="46">
        <f t="shared" si="17"/>
        <v>0</v>
      </c>
      <c r="I129" s="46">
        <f t="shared" si="18"/>
        <v>0</v>
      </c>
      <c r="J129" s="42">
        <f t="shared" si="19"/>
        <v>0</v>
      </c>
    </row>
    <row r="130" spans="1:10" ht="31.5" x14ac:dyDescent="0.25">
      <c r="A130" s="31" t="s">
        <v>227</v>
      </c>
      <c r="B130" s="69" t="s">
        <v>34</v>
      </c>
      <c r="C130" s="65">
        <v>59</v>
      </c>
      <c r="D130" s="62" t="s">
        <v>228</v>
      </c>
      <c r="E130" s="57" t="s">
        <v>7</v>
      </c>
      <c r="F130" s="58">
        <v>3</v>
      </c>
      <c r="G130" s="67"/>
      <c r="H130" s="46">
        <f t="shared" si="17"/>
        <v>0</v>
      </c>
      <c r="I130" s="46">
        <f t="shared" si="18"/>
        <v>0</v>
      </c>
      <c r="J130" s="42">
        <f t="shared" si="19"/>
        <v>0</v>
      </c>
    </row>
    <row r="131" spans="1:10" ht="31.5" x14ac:dyDescent="0.25">
      <c r="A131" s="31" t="s">
        <v>229</v>
      </c>
      <c r="B131" s="69" t="s">
        <v>21</v>
      </c>
      <c r="C131" s="65">
        <v>10510</v>
      </c>
      <c r="D131" s="62" t="s">
        <v>140</v>
      </c>
      <c r="E131" s="57" t="s">
        <v>7</v>
      </c>
      <c r="F131" s="58">
        <v>2</v>
      </c>
      <c r="G131" s="67"/>
      <c r="H131" s="46">
        <f t="shared" si="17"/>
        <v>0</v>
      </c>
      <c r="I131" s="46">
        <f t="shared" si="18"/>
        <v>0</v>
      </c>
      <c r="J131" s="42">
        <f t="shared" si="19"/>
        <v>0</v>
      </c>
    </row>
    <row r="132" spans="1:10" ht="31.5" x14ac:dyDescent="0.25">
      <c r="A132" s="31" t="s">
        <v>230</v>
      </c>
      <c r="B132" s="69" t="s">
        <v>21</v>
      </c>
      <c r="C132" s="65">
        <v>1878</v>
      </c>
      <c r="D132" s="62" t="s">
        <v>81</v>
      </c>
      <c r="E132" s="57" t="s">
        <v>7</v>
      </c>
      <c r="F132" s="58">
        <v>6</v>
      </c>
      <c r="G132" s="67"/>
      <c r="H132" s="46">
        <f t="shared" si="17"/>
        <v>0</v>
      </c>
      <c r="I132" s="46">
        <f t="shared" si="18"/>
        <v>0</v>
      </c>
      <c r="J132" s="42">
        <f t="shared" si="19"/>
        <v>0</v>
      </c>
    </row>
    <row r="133" spans="1:10" ht="31.5" x14ac:dyDescent="0.25">
      <c r="A133" s="31" t="s">
        <v>231</v>
      </c>
      <c r="B133" s="69" t="s">
        <v>17</v>
      </c>
      <c r="C133" s="65">
        <v>101895</v>
      </c>
      <c r="D133" s="62" t="s">
        <v>232</v>
      </c>
      <c r="E133" s="57" t="s">
        <v>7</v>
      </c>
      <c r="F133" s="58">
        <v>1</v>
      </c>
      <c r="G133" s="67"/>
      <c r="H133" s="46">
        <f t="shared" si="17"/>
        <v>0</v>
      </c>
      <c r="I133" s="46">
        <f t="shared" si="18"/>
        <v>0</v>
      </c>
      <c r="J133" s="42">
        <f t="shared" si="19"/>
        <v>0</v>
      </c>
    </row>
    <row r="134" spans="1:10" ht="15.75" x14ac:dyDescent="0.25">
      <c r="A134" s="31" t="s">
        <v>233</v>
      </c>
      <c r="B134" s="69" t="s">
        <v>21</v>
      </c>
      <c r="C134" s="65">
        <v>2683</v>
      </c>
      <c r="D134" s="62" t="s">
        <v>141</v>
      </c>
      <c r="E134" s="57" t="s">
        <v>19</v>
      </c>
      <c r="F134" s="58">
        <v>4</v>
      </c>
      <c r="G134" s="67"/>
      <c r="H134" s="46">
        <f t="shared" si="17"/>
        <v>0</v>
      </c>
      <c r="I134" s="46">
        <f t="shared" si="18"/>
        <v>0</v>
      </c>
      <c r="J134" s="42">
        <f t="shared" si="19"/>
        <v>0</v>
      </c>
    </row>
    <row r="135" spans="1:10" ht="15.75" x14ac:dyDescent="0.25">
      <c r="A135" s="31" t="s">
        <v>234</v>
      </c>
      <c r="B135" s="69" t="s">
        <v>34</v>
      </c>
      <c r="C135" s="65">
        <v>31</v>
      </c>
      <c r="D135" s="62" t="s">
        <v>142</v>
      </c>
      <c r="E135" s="57" t="s">
        <v>7</v>
      </c>
      <c r="F135" s="58">
        <v>3</v>
      </c>
      <c r="G135" s="67"/>
      <c r="H135" s="46">
        <f t="shared" si="17"/>
        <v>0</v>
      </c>
      <c r="I135" s="46">
        <f t="shared" si="18"/>
        <v>0</v>
      </c>
      <c r="J135" s="42">
        <f t="shared" si="19"/>
        <v>0</v>
      </c>
    </row>
    <row r="136" spans="1:10" ht="15.75" x14ac:dyDescent="0.25">
      <c r="A136" s="31" t="s">
        <v>235</v>
      </c>
      <c r="B136" s="69" t="s">
        <v>34</v>
      </c>
      <c r="C136" s="65">
        <v>60</v>
      </c>
      <c r="D136" s="62" t="s">
        <v>236</v>
      </c>
      <c r="E136" s="57" t="s">
        <v>7</v>
      </c>
      <c r="F136" s="58">
        <v>2</v>
      </c>
      <c r="G136" s="67"/>
      <c r="H136" s="46">
        <f t="shared" si="17"/>
        <v>0</v>
      </c>
      <c r="I136" s="46">
        <f t="shared" si="18"/>
        <v>0</v>
      </c>
      <c r="J136" s="42">
        <f t="shared" si="19"/>
        <v>0</v>
      </c>
    </row>
    <row r="137" spans="1:10" ht="15.75" x14ac:dyDescent="0.25">
      <c r="A137" s="31" t="s">
        <v>237</v>
      </c>
      <c r="B137" s="69" t="s">
        <v>34</v>
      </c>
      <c r="C137" s="65">
        <v>30</v>
      </c>
      <c r="D137" s="62" t="s">
        <v>238</v>
      </c>
      <c r="E137" s="57" t="s">
        <v>7</v>
      </c>
      <c r="F137" s="58">
        <v>3</v>
      </c>
      <c r="G137" s="67"/>
      <c r="H137" s="46">
        <f t="shared" si="17"/>
        <v>0</v>
      </c>
      <c r="I137" s="46">
        <f t="shared" si="18"/>
        <v>0</v>
      </c>
      <c r="J137" s="42">
        <f t="shared" si="19"/>
        <v>0</v>
      </c>
    </row>
    <row r="138" spans="1:10" ht="31.5" x14ac:dyDescent="0.25">
      <c r="A138" s="31" t="s">
        <v>239</v>
      </c>
      <c r="B138" s="69" t="s">
        <v>21</v>
      </c>
      <c r="C138" s="65">
        <v>3380</v>
      </c>
      <c r="D138" s="62" t="s">
        <v>77</v>
      </c>
      <c r="E138" s="57" t="s">
        <v>7</v>
      </c>
      <c r="F138" s="58">
        <v>3</v>
      </c>
      <c r="G138" s="67"/>
      <c r="H138" s="46">
        <f t="shared" si="17"/>
        <v>0</v>
      </c>
      <c r="I138" s="46">
        <f t="shared" si="18"/>
        <v>0</v>
      </c>
      <c r="J138" s="42">
        <f t="shared" si="19"/>
        <v>0</v>
      </c>
    </row>
    <row r="139" spans="1:10" ht="15.75" x14ac:dyDescent="0.25">
      <c r="A139" s="31" t="s">
        <v>240</v>
      </c>
      <c r="B139" s="69" t="s">
        <v>34</v>
      </c>
      <c r="C139" s="65">
        <v>29</v>
      </c>
      <c r="D139" s="62" t="s">
        <v>146</v>
      </c>
      <c r="E139" s="57" t="s">
        <v>7</v>
      </c>
      <c r="F139" s="58">
        <v>3</v>
      </c>
      <c r="G139" s="67"/>
      <c r="H139" s="46">
        <f t="shared" si="17"/>
        <v>0</v>
      </c>
      <c r="I139" s="46">
        <f t="shared" si="18"/>
        <v>0</v>
      </c>
      <c r="J139" s="42">
        <f t="shared" si="19"/>
        <v>0</v>
      </c>
    </row>
    <row r="140" spans="1:10" ht="15.75" x14ac:dyDescent="0.25">
      <c r="A140" s="31" t="s">
        <v>241</v>
      </c>
      <c r="B140" s="69" t="s">
        <v>21</v>
      </c>
      <c r="C140" s="65">
        <v>1895</v>
      </c>
      <c r="D140" s="62" t="s">
        <v>82</v>
      </c>
      <c r="E140" s="57" t="s">
        <v>7</v>
      </c>
      <c r="F140" s="58">
        <v>12</v>
      </c>
      <c r="G140" s="67"/>
      <c r="H140" s="46">
        <f t="shared" si="17"/>
        <v>0</v>
      </c>
      <c r="I140" s="46">
        <f t="shared" si="18"/>
        <v>0</v>
      </c>
      <c r="J140" s="42">
        <f t="shared" si="19"/>
        <v>0</v>
      </c>
    </row>
    <row r="141" spans="1:10" ht="15.75" x14ac:dyDescent="0.25">
      <c r="A141" s="31" t="s">
        <v>242</v>
      </c>
      <c r="B141" s="69" t="s">
        <v>34</v>
      </c>
      <c r="C141" s="65">
        <v>28</v>
      </c>
      <c r="D141" s="62" t="s">
        <v>150</v>
      </c>
      <c r="E141" s="57" t="s">
        <v>7</v>
      </c>
      <c r="F141" s="58">
        <v>3</v>
      </c>
      <c r="G141" s="67"/>
      <c r="H141" s="46">
        <f t="shared" si="17"/>
        <v>0</v>
      </c>
      <c r="I141" s="46">
        <f t="shared" si="18"/>
        <v>0</v>
      </c>
      <c r="J141" s="42">
        <f t="shared" si="19"/>
        <v>0</v>
      </c>
    </row>
    <row r="142" spans="1:10" ht="15.75" x14ac:dyDescent="0.25">
      <c r="A142" s="31" t="s">
        <v>243</v>
      </c>
      <c r="B142" s="69" t="s">
        <v>34</v>
      </c>
      <c r="C142" s="65">
        <v>27</v>
      </c>
      <c r="D142" s="62" t="s">
        <v>151</v>
      </c>
      <c r="E142" s="57" t="s">
        <v>7</v>
      </c>
      <c r="F142" s="58">
        <v>3</v>
      </c>
      <c r="G142" s="67"/>
      <c r="H142" s="46">
        <f t="shared" si="17"/>
        <v>0</v>
      </c>
      <c r="I142" s="46">
        <f t="shared" si="18"/>
        <v>0</v>
      </c>
      <c r="J142" s="42">
        <f t="shared" si="19"/>
        <v>0</v>
      </c>
    </row>
    <row r="143" spans="1:10" ht="15.75" x14ac:dyDescent="0.25">
      <c r="A143" s="31" t="s">
        <v>244</v>
      </c>
      <c r="B143" s="69" t="s">
        <v>34</v>
      </c>
      <c r="C143" s="65">
        <v>61</v>
      </c>
      <c r="D143" s="62" t="s">
        <v>245</v>
      </c>
      <c r="E143" s="57" t="s">
        <v>7</v>
      </c>
      <c r="F143" s="58">
        <v>7</v>
      </c>
      <c r="G143" s="67"/>
      <c r="H143" s="46">
        <f t="shared" si="17"/>
        <v>0</v>
      </c>
      <c r="I143" s="46">
        <f t="shared" si="18"/>
        <v>0</v>
      </c>
      <c r="J143" s="42">
        <f t="shared" si="19"/>
        <v>0</v>
      </c>
    </row>
    <row r="144" spans="1:10" ht="15.75" x14ac:dyDescent="0.25">
      <c r="A144" s="31" t="s">
        <v>246</v>
      </c>
      <c r="B144" s="69" t="s">
        <v>34</v>
      </c>
      <c r="C144" s="65">
        <v>62</v>
      </c>
      <c r="D144" s="62" t="s">
        <v>247</v>
      </c>
      <c r="E144" s="57" t="s">
        <v>7</v>
      </c>
      <c r="F144" s="58">
        <v>1</v>
      </c>
      <c r="G144" s="67"/>
      <c r="H144" s="46">
        <f t="shared" si="14"/>
        <v>0</v>
      </c>
      <c r="I144" s="46">
        <f t="shared" si="15"/>
        <v>0</v>
      </c>
      <c r="J144" s="42">
        <f t="shared" si="16"/>
        <v>0</v>
      </c>
    </row>
    <row r="145" spans="1:10" ht="15.75" x14ac:dyDescent="0.25">
      <c r="A145" s="31" t="s">
        <v>248</v>
      </c>
      <c r="B145" s="69" t="s">
        <v>34</v>
      </c>
      <c r="C145" s="65">
        <v>26</v>
      </c>
      <c r="D145" s="62" t="s">
        <v>155</v>
      </c>
      <c r="E145" s="57" t="s">
        <v>7</v>
      </c>
      <c r="F145" s="58">
        <v>2</v>
      </c>
      <c r="G145" s="67"/>
      <c r="H145" s="46">
        <f t="shared" si="14"/>
        <v>0</v>
      </c>
      <c r="I145" s="46">
        <f t="shared" si="15"/>
        <v>0</v>
      </c>
      <c r="J145" s="42">
        <f t="shared" si="16"/>
        <v>0</v>
      </c>
    </row>
    <row r="146" spans="1:10" ht="15.75" x14ac:dyDescent="0.25">
      <c r="A146" s="31" t="s">
        <v>249</v>
      </c>
      <c r="B146" s="69" t="s">
        <v>34</v>
      </c>
      <c r="C146" s="65">
        <v>63</v>
      </c>
      <c r="D146" s="62" t="s">
        <v>250</v>
      </c>
      <c r="E146" s="57" t="s">
        <v>7</v>
      </c>
      <c r="F146" s="58">
        <v>2</v>
      </c>
      <c r="G146" s="67"/>
      <c r="H146" s="46">
        <f t="shared" si="14"/>
        <v>0</v>
      </c>
      <c r="I146" s="46">
        <f t="shared" si="15"/>
        <v>0</v>
      </c>
      <c r="J146" s="42">
        <f t="shared" si="16"/>
        <v>0</v>
      </c>
    </row>
    <row r="147" spans="1:10" ht="15.75" x14ac:dyDescent="0.25">
      <c r="A147" s="31" t="s">
        <v>251</v>
      </c>
      <c r="B147" s="69" t="s">
        <v>34</v>
      </c>
      <c r="C147" s="65">
        <v>43</v>
      </c>
      <c r="D147" s="62" t="s">
        <v>159</v>
      </c>
      <c r="E147" s="57" t="s">
        <v>7</v>
      </c>
      <c r="F147" s="58">
        <v>2</v>
      </c>
      <c r="G147" s="67"/>
      <c r="H147" s="46">
        <f t="shared" si="14"/>
        <v>0</v>
      </c>
      <c r="I147" s="46">
        <f t="shared" si="15"/>
        <v>0</v>
      </c>
      <c r="J147" s="42">
        <f t="shared" si="16"/>
        <v>0</v>
      </c>
    </row>
    <row r="148" spans="1:10" ht="31.5" x14ac:dyDescent="0.25">
      <c r="A148" s="31" t="s">
        <v>252</v>
      </c>
      <c r="B148" s="69" t="s">
        <v>21</v>
      </c>
      <c r="C148" s="65">
        <v>4273</v>
      </c>
      <c r="D148" s="62" t="s">
        <v>154</v>
      </c>
      <c r="E148" s="57" t="s">
        <v>7</v>
      </c>
      <c r="F148" s="58">
        <v>3</v>
      </c>
      <c r="G148" s="67"/>
      <c r="H148" s="46">
        <f t="shared" si="14"/>
        <v>0</v>
      </c>
      <c r="I148" s="46">
        <f t="shared" si="15"/>
        <v>0</v>
      </c>
      <c r="J148" s="42">
        <f t="shared" si="16"/>
        <v>0</v>
      </c>
    </row>
    <row r="149" spans="1:10" ht="15.75" x14ac:dyDescent="0.25">
      <c r="A149" s="31" t="s">
        <v>253</v>
      </c>
      <c r="B149" s="69" t="s">
        <v>34</v>
      </c>
      <c r="C149" s="65">
        <v>25</v>
      </c>
      <c r="D149" s="62" t="s">
        <v>254</v>
      </c>
      <c r="E149" s="57" t="s">
        <v>7</v>
      </c>
      <c r="F149" s="58">
        <v>1</v>
      </c>
      <c r="G149" s="67"/>
      <c r="H149" s="46">
        <f t="shared" si="14"/>
        <v>0</v>
      </c>
      <c r="I149" s="46">
        <f t="shared" si="15"/>
        <v>0</v>
      </c>
      <c r="J149" s="42">
        <f t="shared" si="16"/>
        <v>0</v>
      </c>
    </row>
    <row r="150" spans="1:10" ht="15.75" x14ac:dyDescent="0.25">
      <c r="A150" s="31" t="s">
        <v>255</v>
      </c>
      <c r="B150" s="69" t="s">
        <v>34</v>
      </c>
      <c r="C150" s="65">
        <v>24</v>
      </c>
      <c r="D150" s="62" t="s">
        <v>256</v>
      </c>
      <c r="E150" s="57" t="s">
        <v>7</v>
      </c>
      <c r="F150" s="58">
        <v>1</v>
      </c>
      <c r="G150" s="67"/>
      <c r="H150" s="46">
        <f t="shared" si="14"/>
        <v>0</v>
      </c>
      <c r="I150" s="46">
        <f t="shared" si="15"/>
        <v>0</v>
      </c>
      <c r="J150" s="42">
        <f t="shared" si="16"/>
        <v>0</v>
      </c>
    </row>
    <row r="151" spans="1:10" ht="15.75" x14ac:dyDescent="0.25">
      <c r="A151" s="31" t="s">
        <v>257</v>
      </c>
      <c r="B151" s="69" t="s">
        <v>34</v>
      </c>
      <c r="C151" s="65">
        <v>64</v>
      </c>
      <c r="D151" s="62" t="s">
        <v>258</v>
      </c>
      <c r="E151" s="57" t="s">
        <v>7</v>
      </c>
      <c r="F151" s="58">
        <v>4</v>
      </c>
      <c r="G151" s="67"/>
      <c r="H151" s="46">
        <f t="shared" si="14"/>
        <v>0</v>
      </c>
      <c r="I151" s="46">
        <f t="shared" si="15"/>
        <v>0</v>
      </c>
      <c r="J151" s="42">
        <f t="shared" si="16"/>
        <v>0</v>
      </c>
    </row>
    <row r="152" spans="1:10" ht="31.5" x14ac:dyDescent="0.25">
      <c r="A152" s="31" t="s">
        <v>259</v>
      </c>
      <c r="B152" s="69" t="s">
        <v>21</v>
      </c>
      <c r="C152" s="65">
        <v>5035</v>
      </c>
      <c r="D152" s="62" t="s">
        <v>198</v>
      </c>
      <c r="E152" s="57" t="s">
        <v>7</v>
      </c>
      <c r="F152" s="58">
        <v>1</v>
      </c>
      <c r="G152" s="67"/>
      <c r="H152" s="46">
        <f t="shared" si="14"/>
        <v>0</v>
      </c>
      <c r="I152" s="46">
        <f t="shared" si="15"/>
        <v>0</v>
      </c>
      <c r="J152" s="42">
        <f t="shared" si="16"/>
        <v>0</v>
      </c>
    </row>
    <row r="153" spans="1:10" ht="15.75" x14ac:dyDescent="0.25">
      <c r="A153" s="31" t="s">
        <v>260</v>
      </c>
      <c r="B153" s="69" t="s">
        <v>34</v>
      </c>
      <c r="C153" s="65">
        <v>23</v>
      </c>
      <c r="D153" s="62" t="s">
        <v>261</v>
      </c>
      <c r="E153" s="57" t="s">
        <v>7</v>
      </c>
      <c r="F153" s="58">
        <v>3</v>
      </c>
      <c r="G153" s="67"/>
      <c r="H153" s="46">
        <f t="shared" si="14"/>
        <v>0</v>
      </c>
      <c r="I153" s="46">
        <f t="shared" si="15"/>
        <v>0</v>
      </c>
      <c r="J153" s="42">
        <f t="shared" si="16"/>
        <v>0</v>
      </c>
    </row>
    <row r="154" spans="1:10" ht="15.75" x14ac:dyDescent="0.25">
      <c r="A154" s="31" t="s">
        <v>262</v>
      </c>
      <c r="B154" s="69" t="s">
        <v>34</v>
      </c>
      <c r="C154" s="65">
        <v>22</v>
      </c>
      <c r="D154" s="62" t="s">
        <v>263</v>
      </c>
      <c r="E154" s="57" t="s">
        <v>7</v>
      </c>
      <c r="F154" s="58">
        <v>3</v>
      </c>
      <c r="G154" s="67"/>
      <c r="H154" s="46">
        <f t="shared" si="14"/>
        <v>0</v>
      </c>
      <c r="I154" s="46">
        <f t="shared" si="15"/>
        <v>0</v>
      </c>
      <c r="J154" s="42">
        <f t="shared" si="16"/>
        <v>0</v>
      </c>
    </row>
    <row r="155" spans="1:10" ht="15.75" x14ac:dyDescent="0.25">
      <c r="A155" s="31" t="s">
        <v>264</v>
      </c>
      <c r="B155" s="69" t="s">
        <v>34</v>
      </c>
      <c r="C155" s="65">
        <v>65</v>
      </c>
      <c r="D155" s="62" t="s">
        <v>265</v>
      </c>
      <c r="E155" s="57" t="s">
        <v>7</v>
      </c>
      <c r="F155" s="58">
        <v>1</v>
      </c>
      <c r="G155" s="67"/>
      <c r="H155" s="46">
        <f t="shared" si="14"/>
        <v>0</v>
      </c>
      <c r="I155" s="46">
        <f t="shared" si="15"/>
        <v>0</v>
      </c>
      <c r="J155" s="42">
        <f t="shared" si="16"/>
        <v>0</v>
      </c>
    </row>
    <row r="156" spans="1:10" ht="15.75" x14ac:dyDescent="0.25">
      <c r="A156" s="31" t="s">
        <v>266</v>
      </c>
      <c r="B156" s="69" t="s">
        <v>34</v>
      </c>
      <c r="C156" s="65">
        <v>21</v>
      </c>
      <c r="D156" s="62" t="s">
        <v>165</v>
      </c>
      <c r="E156" s="57" t="s">
        <v>7</v>
      </c>
      <c r="F156" s="58">
        <v>2</v>
      </c>
      <c r="G156" s="67"/>
      <c r="H156" s="46">
        <f t="shared" si="14"/>
        <v>0</v>
      </c>
      <c r="I156" s="46">
        <f t="shared" si="15"/>
        <v>0</v>
      </c>
      <c r="J156" s="42">
        <f t="shared" si="16"/>
        <v>0</v>
      </c>
    </row>
    <row r="157" spans="1:10" ht="15.75" x14ac:dyDescent="0.25">
      <c r="A157" s="31" t="s">
        <v>267</v>
      </c>
      <c r="B157" s="69" t="s">
        <v>34</v>
      </c>
      <c r="C157" s="65">
        <v>20</v>
      </c>
      <c r="D157" s="62" t="s">
        <v>268</v>
      </c>
      <c r="E157" s="57" t="s">
        <v>7</v>
      </c>
      <c r="F157" s="58">
        <v>3</v>
      </c>
      <c r="G157" s="67"/>
      <c r="H157" s="46">
        <f t="shared" si="14"/>
        <v>0</v>
      </c>
      <c r="I157" s="46">
        <f t="shared" si="15"/>
        <v>0</v>
      </c>
      <c r="J157" s="42">
        <f t="shared" si="16"/>
        <v>0</v>
      </c>
    </row>
    <row r="158" spans="1:10" ht="31.5" x14ac:dyDescent="0.25">
      <c r="A158" s="31" t="s">
        <v>269</v>
      </c>
      <c r="B158" s="69" t="s">
        <v>17</v>
      </c>
      <c r="C158" s="65">
        <v>102109</v>
      </c>
      <c r="D158" s="62" t="s">
        <v>270</v>
      </c>
      <c r="E158" s="57" t="s">
        <v>7</v>
      </c>
      <c r="F158" s="58">
        <v>2</v>
      </c>
      <c r="G158" s="67"/>
      <c r="H158" s="46">
        <f t="shared" si="14"/>
        <v>0</v>
      </c>
      <c r="I158" s="46">
        <f t="shared" si="15"/>
        <v>0</v>
      </c>
      <c r="J158" s="42">
        <f t="shared" si="16"/>
        <v>0</v>
      </c>
    </row>
    <row r="159" spans="1:10" ht="15.75" x14ac:dyDescent="0.25">
      <c r="A159" s="64" t="s">
        <v>271</v>
      </c>
      <c r="B159" s="83" t="s">
        <v>85</v>
      </c>
      <c r="C159" s="95"/>
      <c r="D159" s="95"/>
      <c r="E159" s="95"/>
      <c r="F159" s="95"/>
      <c r="G159" s="95"/>
      <c r="H159" s="95"/>
      <c r="I159" s="85"/>
      <c r="J159" s="48">
        <f>SUM(J160:J160)</f>
        <v>0</v>
      </c>
    </row>
    <row r="160" spans="1:10" ht="20.25" customHeight="1" thickBot="1" x14ac:dyDescent="0.3">
      <c r="A160" s="31" t="s">
        <v>40</v>
      </c>
      <c r="B160" s="68" t="s">
        <v>34</v>
      </c>
      <c r="C160" s="60">
        <v>66</v>
      </c>
      <c r="D160" s="31" t="s">
        <v>85</v>
      </c>
      <c r="E160" s="55" t="s">
        <v>41</v>
      </c>
      <c r="F160" s="56">
        <v>1</v>
      </c>
      <c r="G160" s="66"/>
      <c r="H160" s="42">
        <f t="shared" si="11"/>
        <v>0</v>
      </c>
      <c r="I160" s="42">
        <f t="shared" si="12"/>
        <v>0</v>
      </c>
      <c r="J160" s="42">
        <f t="shared" si="13"/>
        <v>0</v>
      </c>
    </row>
    <row r="161" spans="1:10" s="29" customFormat="1" ht="30.75" customHeight="1" thickBot="1" x14ac:dyDescent="0.3">
      <c r="A161" s="78" t="s">
        <v>8</v>
      </c>
      <c r="B161" s="79"/>
      <c r="C161" s="79"/>
      <c r="D161" s="79"/>
      <c r="E161" s="79"/>
      <c r="F161" s="79"/>
      <c r="G161" s="79"/>
      <c r="H161" s="79"/>
      <c r="I161" s="79"/>
      <c r="J161" s="43">
        <f>SUM(J15+J17+J39+J88+J115)</f>
        <v>0</v>
      </c>
    </row>
    <row r="169" spans="1:10" ht="24.95" customHeight="1" x14ac:dyDescent="0.25"/>
    <row r="171" spans="1:10" x14ac:dyDescent="0.25">
      <c r="E171" s="30"/>
    </row>
    <row r="172" spans="1:10" x14ac:dyDescent="0.25">
      <c r="E172" s="30"/>
    </row>
    <row r="173" spans="1:10" ht="24.95" customHeight="1" x14ac:dyDescent="0.25">
      <c r="E173" s="30"/>
    </row>
    <row r="174" spans="1:10" x14ac:dyDescent="0.25">
      <c r="E174" s="30"/>
    </row>
    <row r="175" spans="1:10" x14ac:dyDescent="0.25">
      <c r="E175" s="30"/>
    </row>
    <row r="176" spans="1:10" x14ac:dyDescent="0.25">
      <c r="E176" s="30"/>
    </row>
    <row r="177" spans="5:5" x14ac:dyDescent="0.25">
      <c r="E177" s="30"/>
    </row>
    <row r="178" spans="5:5" ht="24.95" customHeight="1" x14ac:dyDescent="0.25">
      <c r="E178" s="30"/>
    </row>
    <row r="179" spans="5:5" x14ac:dyDescent="0.25">
      <c r="E179" s="30"/>
    </row>
    <row r="186" spans="5:5" x14ac:dyDescent="0.25">
      <c r="E186" s="30"/>
    </row>
    <row r="187" spans="5:5" x14ac:dyDescent="0.25">
      <c r="E187" s="30"/>
    </row>
    <row r="188" spans="5:5" x14ac:dyDescent="0.25">
      <c r="E188" s="30"/>
    </row>
    <row r="189" spans="5:5" x14ac:dyDescent="0.25">
      <c r="E189" s="30"/>
    </row>
    <row r="190" spans="5:5" x14ac:dyDescent="0.25">
      <c r="E190" s="30"/>
    </row>
    <row r="191" spans="5:5" x14ac:dyDescent="0.25">
      <c r="E191" s="30"/>
    </row>
    <row r="192" spans="5:5" x14ac:dyDescent="0.25">
      <c r="E192" s="30"/>
    </row>
    <row r="193" spans="5:5" x14ac:dyDescent="0.25">
      <c r="E193" s="30"/>
    </row>
  </sheetData>
  <sheetProtection algorithmName="SHA-512" hashValue="XnGjY/xnHUslHmHQqgNz8Qdp3NZ++Km0OB4Dx8aHMPJXrwD8S2HV82x4SkoT9E1Xzc51/NWds5ROYXWJ9LYZOg==" saltValue="MlXbNM/9Nl4uVuFlEa6EoQ==" spinCount="100000" sheet="1" selectLockedCells="1"/>
  <protectedRanges>
    <protectedRange algorithmName="SHA-512" hashValue="mgfwS9zHkOg4myPKTCTl9lI5KojryprTWJQgl7CB24gw+wHsUN6HN0LyOXAlNVXBMslzBs9+ferWr1mwxjmmjA==" saltValue="31nlfJe+H5h/CRi+Fo7l6w==" spinCount="100000" sqref="G15:G158 G159:G160" name="Intervalo2"/>
    <protectedRange algorithmName="SHA-512" hashValue="mBvOok8i2M8lXDLWsdLtiC/1zs5B0BO2qbUY8hqXODlKR1iYeGVFlX31v0+rNDNRJVGBvosY8gpxxLhyvQjsPQ==" saltValue="A80Xx4b82C0G7+/xyz/40A==" spinCount="100000" sqref="I6" name="Intervalo1"/>
  </protectedRanges>
  <autoFilter ref="A14:J14" xr:uid="{00000000-0009-0000-0000-000000000000}"/>
  <mergeCells count="16">
    <mergeCell ref="A8:B8"/>
    <mergeCell ref="A13:J13"/>
    <mergeCell ref="A161:I161"/>
    <mergeCell ref="B40:I40"/>
    <mergeCell ref="B113:I113"/>
    <mergeCell ref="B115:I115"/>
    <mergeCell ref="B116:I116"/>
    <mergeCell ref="B88:I88"/>
    <mergeCell ref="B89:I89"/>
    <mergeCell ref="B15:I15"/>
    <mergeCell ref="B17:I17"/>
    <mergeCell ref="B18:I18"/>
    <mergeCell ref="B37:I37"/>
    <mergeCell ref="B39:I39"/>
    <mergeCell ref="B86:I86"/>
    <mergeCell ref="B159:I159"/>
  </mergeCells>
  <phoneticPr fontId="17" type="noConversion"/>
  <pageMargins left="0.7" right="0.7" top="0.75" bottom="0.75" header="0.3" footer="0.3"/>
  <pageSetup paperSize="9" scale="5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Patrik da Silveira Valadão</cp:lastModifiedBy>
  <cp:lastPrinted>2026-07-14T11:24:00Z</cp:lastPrinted>
  <dcterms:created xsi:type="dcterms:W3CDTF">2026-06-02T19:17:06Z</dcterms:created>
  <dcterms:modified xsi:type="dcterms:W3CDTF">2026-09-17T18:39:31Z</dcterms:modified>
  <cp:category>Sinapi Excel</cp:category>
</cp:coreProperties>
</file>