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ÇO MÉDIO" sheetId="1" r:id="rId4"/>
    <sheet state="visible" name="Por Secretaria" sheetId="2" r:id="rId5"/>
    <sheet state="hidden" name="Página3" sheetId="3" r:id="rId6"/>
    <sheet state="visible" name="Brinquedo de Natal 2024" sheetId="4" r:id="rId7"/>
    <sheet state="hidden" name="DIVISÃO POR SECRETARIA" sheetId="5" r:id="rId8"/>
  </sheets>
  <definedNames>
    <definedName hidden="1" localSheetId="4" name="_xlnm._FilterDatabase">'DIVISÃO POR SECRETARIA'!$V$1:$W$284</definedName>
  </definedNames>
  <calcPr/>
  <extLst>
    <ext uri="GoogleSheetsCustomDataVersion2">
      <go:sheetsCustomData xmlns:go="http://customooxmlschemas.google.com/" r:id="rId9" roundtripDataChecksum="697btkQXCKnBS4OYsuhgibxHSelGpr6Bfz9UsVR2sxc="/>
    </ext>
  </extLst>
</workbook>
</file>

<file path=xl/sharedStrings.xml><?xml version="1.0" encoding="utf-8"?>
<sst xmlns="http://schemas.openxmlformats.org/spreadsheetml/2006/main" count="2735" uniqueCount="939">
  <si>
    <t>PLANILHA DE COTAÇÃO E PREÇO MÉDIO</t>
  </si>
  <si>
    <t>PREÇO MÉDIO</t>
  </si>
  <si>
    <t>QUANTITATIVO</t>
  </si>
  <si>
    <t>TOTAL A SER LICITADO</t>
  </si>
  <si>
    <t>Coluna Auxiliar</t>
  </si>
  <si>
    <t>ITEM</t>
  </si>
  <si>
    <t>UNIDADE</t>
  </si>
  <si>
    <t>CÓDIGO</t>
  </si>
  <si>
    <t>DESCRIÇÃO</t>
  </si>
  <si>
    <t>COTAÇÃO</t>
  </si>
  <si>
    <t>VALOR</t>
  </si>
  <si>
    <t>SEMED</t>
  </si>
  <si>
    <t>SEMEL</t>
  </si>
  <si>
    <t>SEMSA</t>
  </si>
  <si>
    <t>SEMAS</t>
  </si>
  <si>
    <t>QUANTIDADE</t>
  </si>
  <si>
    <t>R$ TOTAL</t>
  </si>
  <si>
    <t>PREÇO MÁXIMO</t>
  </si>
  <si>
    <t>TESTE</t>
  </si>
  <si>
    <r>
      <rPr>
        <rFont val="Calibri"/>
        <b/>
        <color rgb="FF000000"/>
        <sz val="8.0"/>
      </rPr>
      <t>ALFABETO MÓVEL PEDAGÓGICO:</t>
    </r>
    <r>
      <rPr>
        <rFont val="Calibri"/>
        <b val="0"/>
        <color rgb="FF000000"/>
        <sz val="8.0"/>
      </rPr>
      <t xml:space="preserve"> alfabeto móvel colorido, confeccionado em madeira/MDF e com, no mínimo, 114 peças e acondicionadas em caixa de mdf.</t>
    </r>
  </si>
  <si>
    <t>painel de preços</t>
  </si>
  <si>
    <t>ARP 25/2023-1 Tangará/MT</t>
  </si>
  <si>
    <t>Banco de preços</t>
  </si>
  <si>
    <t>ARP 530/2022 Pinhais/PR</t>
  </si>
  <si>
    <t>Geminijogoscriativos</t>
  </si>
  <si>
    <t>casadoeducador</t>
  </si>
  <si>
    <t>bambinno</t>
  </si>
  <si>
    <r>
      <rPr>
        <rFont val="Calibri"/>
        <b/>
        <color rgb="FF000000"/>
        <sz val="8.0"/>
      </rPr>
      <t xml:space="preserve">ANTI VIRUS MUTATION: </t>
    </r>
    <r>
      <rPr>
        <rFont val="Calibri"/>
        <color rgb="FF000000"/>
        <sz val="8.0"/>
      </rPr>
      <t>Jogo de lógica tipo "Anti Virus Mutation", contendo, no mínimo, 1 tabuleiro de jogo, 6 peças coloridas de quebra-cabeça, 3 peças redondas brancas e 1 livreto com 60 desafios e soluções.</t>
    </r>
  </si>
  <si>
    <t>ARP 528/2022 Pinhais/PR</t>
  </si>
  <si>
    <t>bmbterapeuticos</t>
  </si>
  <si>
    <t>mudobiobr.com.br</t>
  </si>
  <si>
    <t>ideiariabrinquedos</t>
  </si>
  <si>
    <r>
      <rPr>
        <rFont val="Calibri"/>
        <b/>
        <color rgb="FF000000"/>
        <sz val="8.0"/>
      </rPr>
      <t>BABY PÉIA</t>
    </r>
    <r>
      <rPr>
        <rFont val="Calibri"/>
        <color rgb="FF000000"/>
        <sz val="8.0"/>
      </rPr>
      <t>:  brinquedo educativo do tipo "baby péia", fabricada em plástico resistente e colorido, composto por rampas onde as bolinhas escorregam. Acompanha 01 martelinho e 03 bolinhas coloridas.</t>
    </r>
  </si>
  <si>
    <t>rihappy</t>
  </si>
  <si>
    <t>lojasmiamor</t>
  </si>
  <si>
    <t>brinkpell</t>
  </si>
  <si>
    <r>
      <rPr>
        <rFont val="Calibri"/>
        <b/>
        <color theme="1"/>
        <sz val="8.0"/>
      </rPr>
      <t>BANCO IMOBILIÁRIO</t>
    </r>
    <r>
      <rPr>
        <rFont val="Calibri"/>
        <color theme="1"/>
        <sz val="8.0"/>
      </rPr>
      <t xml:space="preserve"> - Jogo tipo tabuleiro BANCO IMOBILIÁRIO contendo: 01 tabuleiro, 28 títulos de propriedade, 32 cartões revés ou sorte, 380 notas, 80 casas plásticas, 02 dados, 06 peões, 01 manual de instruções</t>
    </r>
  </si>
  <si>
    <t>ARP 529/2022 Pinhais/PR</t>
  </si>
  <si>
    <t>casaevideo</t>
  </si>
  <si>
    <t>papelarianobel</t>
  </si>
  <si>
    <t>brincasa</t>
  </si>
  <si>
    <r>
      <rPr>
        <rFont val="Calibri"/>
        <b/>
        <color theme="1"/>
        <sz val="8.0"/>
      </rPr>
      <t xml:space="preserve">BARALHO DA AUTOESTIMA </t>
    </r>
    <r>
      <rPr>
        <rFont val="Calibri"/>
        <color theme="1"/>
        <sz val="8.0"/>
      </rPr>
      <t>(feminina).  Caixinha contendo 90 cartas coloridas, no tamanho 9 x 5,7 cm, de 5 cores diferentes (verde, rosa, azul, lilás e amarelo), para potencializar a autoestima feminina. Deve conter folheto explicativo.</t>
    </r>
  </si>
  <si>
    <t>rubianepilati</t>
  </si>
  <si>
    <t>floresceroeudivino</t>
  </si>
  <si>
    <t>carloslivraria</t>
  </si>
  <si>
    <r>
      <rPr>
        <rFont val="Calibri"/>
        <b/>
        <color theme="1"/>
        <sz val="8.0"/>
      </rPr>
      <t>Baralho do transtorno de oposição desafiante</t>
    </r>
    <r>
      <rPr>
        <rFont val="Calibri"/>
        <color theme="1"/>
        <sz val="8.0"/>
      </rPr>
      <t xml:space="preserve"> - contendo 1 cartão de psicoeducação contendo informações claras e objetivas sobre as características do Transtorno de Oposição Desafiante (TOD), aproximadamente 16 cartas de sintomas (com figuras de meninas e meninos) e aproximadamente 50 cartas de situações divididas em 10 categorias</t>
    </r>
  </si>
  <si>
    <t>vetoreditora</t>
  </si>
  <si>
    <t>sinopsyeditora</t>
  </si>
  <si>
    <t>magopsi</t>
  </si>
  <si>
    <r>
      <rPr>
        <rFont val="Calibri"/>
        <b/>
        <color rgb="FF000000"/>
        <sz val="8.0"/>
      </rPr>
      <t>BARCO DIDÁTICO</t>
    </r>
    <r>
      <rPr>
        <rFont val="Calibri"/>
        <color rgb="FF000000"/>
        <sz val="8.0"/>
      </rPr>
      <t>:  barco em plástico resistente colorido, que acompanha peças em formas geométricas para encaixar.</t>
    </r>
  </si>
  <si>
    <t>ARP 25/2023  Tangará/MT</t>
  </si>
  <si>
    <t>lojamercotoys</t>
  </si>
  <si>
    <t>pikeesconde</t>
  </si>
  <si>
    <t>amazon</t>
  </si>
  <si>
    <r>
      <rPr>
        <rFont val="Calibri"/>
        <b/>
        <color theme="1"/>
        <sz val="8.0"/>
      </rPr>
      <t>BATE COM MARTELO</t>
    </r>
    <r>
      <rPr>
        <rFont val="Calibri"/>
        <color theme="1"/>
        <sz val="8.0"/>
      </rPr>
      <t xml:space="preserve">:  brinquedo confeccionado em plástico resistente, em que o objetivo é bater nos bichinhos com o martelo. Conforme que um bicho desce, outro sobe e não pode deixar nenhum escapar. Composto por, no mínimo, uma base, 4 bichinhos e um martelinho. </t>
    </r>
  </si>
  <si>
    <t>niknikbugigangas</t>
  </si>
  <si>
    <t>lojassoberana</t>
  </si>
  <si>
    <r>
      <rPr>
        <rFont val="Calibri"/>
        <b/>
        <color theme="1"/>
        <sz val="8.0"/>
      </rPr>
      <t>BATE COM MARTELO</t>
    </r>
    <r>
      <rPr>
        <rFont val="Calibri"/>
        <color theme="1"/>
        <sz val="8.0"/>
      </rPr>
      <t xml:space="preserve">:  brinquedo confeccionado em plástico resistente, em que o objetivo é bater nos bichinhos com o martelo. Conforme que um bicho desce, outro sobe e não pode deixar nenhum escapar. Composto por, no mínimo, uma base, 4 bichinhos e um martelinho. </t>
    </r>
    <r>
      <rPr>
        <rFont val="Calibri"/>
        <b/>
        <color theme="1"/>
        <sz val="8.0"/>
      </rPr>
      <t>COTA PARA ME E EPP CONF. LEI 147/2014.</t>
    </r>
  </si>
  <si>
    <r>
      <rPr>
        <rFont val="Calibri"/>
        <b/>
        <color rgb="FF000000"/>
        <sz val="8.0"/>
      </rPr>
      <t xml:space="preserve">BINGO CONTAS: </t>
    </r>
    <r>
      <rPr>
        <rFont val="Calibri"/>
        <b val="0"/>
        <color rgb="FF000000"/>
        <sz val="8.0"/>
      </rPr>
      <t>Jogo tipo "BINGO CONTAS".  Contém, no mínimo, 4 tabuleiros, 36 cartelas com números, 1 gabarito, 1 saco plástico e 1 regra. Idade recomendada: maiores de 5 anos.</t>
    </r>
  </si>
  <si>
    <t>lojagrow</t>
  </si>
  <si>
    <t>ludopia.com.br</t>
  </si>
  <si>
    <r>
      <rPr>
        <rFont val="Calibri"/>
        <b/>
        <color theme="1"/>
        <sz val="8.0"/>
      </rPr>
      <t>BOLA DE PANO</t>
    </r>
    <r>
      <rPr>
        <rFont val="Calibri"/>
        <color theme="1"/>
        <sz val="8.0"/>
      </rPr>
      <t xml:space="preserve"> : Bola macia, leve, com cores alegres e vibrantes. 100% Fibra de Poliéster, Enchimento 100% Algodão Polipropileno, com Chocalho 100% Poliestireno. Dimensões aproximadas 15cm. Apresentar certificado Inmetro e idade recomendada. </t>
    </r>
  </si>
  <si>
    <t>nenemnanuvem</t>
  </si>
  <si>
    <t>bebevestebem</t>
  </si>
  <si>
    <t>803862</t>
  </si>
  <si>
    <r>
      <rPr>
        <rFont val="Calibri"/>
        <b/>
        <color rgb="FF000000"/>
        <sz val="8.0"/>
      </rPr>
      <t>BOLA ENCAIXA</t>
    </r>
    <r>
      <rPr>
        <rFont val="Calibri"/>
        <color rgb="FF000000"/>
        <sz val="8.0"/>
      </rPr>
      <t>:  bola educativa que monta e desmonta. Fabricada em plástico resistente e colorido, contém no mínimo 5 peças, sendo 1 eixo e 4 peças de encaixe.</t>
    </r>
  </si>
  <si>
    <t>estrela</t>
  </si>
  <si>
    <t>beehappytoys</t>
  </si>
  <si>
    <r>
      <rPr>
        <rFont val="Calibri"/>
        <b/>
        <color rgb="FF444444"/>
        <sz val="8.0"/>
      </rPr>
      <t>Bola vinil</t>
    </r>
    <r>
      <rPr>
        <rFont val="Calibri"/>
        <color rgb="FF444444"/>
        <sz val="8.0"/>
      </rPr>
      <t xml:space="preserve"> infantil  Tamanho: 8" (Tamanho Tradicional de Bola de Futebol) Diâmetro: 20cm Circunferência aproximada entre: 62cm e 67cm. Cores sortidas. Entregar produto cheio/com ar. Selo Inmetro e idade recomendada</t>
    </r>
  </si>
  <si>
    <t>realbrinquedos</t>
  </si>
  <si>
    <t>atacadaopostotreze</t>
  </si>
  <si>
    <t>25demarcoonline</t>
  </si>
  <si>
    <r>
      <rPr>
        <rFont val="Calibri"/>
        <b/>
        <color rgb="FF000000"/>
        <sz val="8.0"/>
      </rPr>
      <t>BONECA BEBÊ BRANCA:</t>
    </r>
    <r>
      <rPr>
        <rFont val="Calibri"/>
        <color rgb="FF000000"/>
        <sz val="8.0"/>
      </rPr>
      <t xml:space="preserve"> composição do produto em vinil, plástico e roupa em tecido. Composto por uma boneca com cabeça, ombros e pernas articulados acompanhado de uma roupa com possibilidade de por e tirar, e laço/faixa na cabeça. Medindo aproximadamente 40 cm. Idade recomendada: a partir de 4 anos. </t>
    </r>
  </si>
  <si>
    <t>ARP 25/2023</t>
  </si>
  <si>
    <t>qtudo</t>
  </si>
  <si>
    <t>feiradamadrugadasp</t>
  </si>
  <si>
    <r>
      <rPr>
        <rFont val="Calibri"/>
        <b/>
        <color rgb="FF000000"/>
        <sz val="8.0"/>
      </rPr>
      <t>BONECA BEBÊ NEGRA:</t>
    </r>
    <r>
      <rPr>
        <rFont val="Calibri"/>
        <color rgb="FF000000"/>
        <sz val="8.0"/>
      </rPr>
      <t xml:space="preserve"> composição do produto em vinil, plástico e roupa em tecido. Composto por uma boneca com cabeça, ombros e pernas articulados acompanhado de uma roupa com possibilidade de por e tirar, e laço/faixa na cabeça. Medindo aproximadamente 40 cm. Idade recomendada: a partir de 4 anos. </t>
    </r>
  </si>
  <si>
    <t>shopjj.com.br</t>
  </si>
  <si>
    <t>zambra.com.br</t>
  </si>
  <si>
    <r>
      <rPr>
        <rFont val="Calibri"/>
        <b/>
        <color rgb="FF000000"/>
        <sz val="8.0"/>
      </rPr>
      <t>Brinquedo Educativo com Guizo Sensorial Visual</t>
    </r>
    <r>
      <rPr>
        <rFont val="Calibri"/>
        <color rgb="FF000000"/>
        <sz val="8.0"/>
      </rPr>
      <t>: Brinquedo confeccionado em madeira em formato cilindro kit composto por 2 unidades, bases redondas, cavilhas de madeira coloridas, pintadas com tinta atóxica. Há dentro de cada produto 2 bolinhas de cores diferentes (pintadas com tinta atóxica) e 1 guiso metálico. Tamanho aproximado do brinquedo: 7cm x 8 cm.</t>
    </r>
  </si>
  <si>
    <t>jottplay</t>
  </si>
  <si>
    <t>mundocarlu</t>
  </si>
  <si>
    <t>dinobrinquedos</t>
  </si>
  <si>
    <r>
      <rPr>
        <rFont val="Calibri"/>
        <b/>
        <color theme="1"/>
        <sz val="8.0"/>
      </rPr>
      <t>Brinquedo Educativo De Madeira Como Me Sinto</t>
    </r>
    <r>
      <rPr>
        <rFont val="Calibri"/>
        <color theme="1"/>
        <sz val="8.0"/>
      </rPr>
      <t xml:space="preserve"> Ursinho Babebi - contendo 1 Tabuleiro, 28 Peças com Expressões e 12 Fichas com os Sentimentos.</t>
    </r>
  </si>
  <si>
    <t>laluka</t>
  </si>
  <si>
    <t>pedebrincar</t>
  </si>
  <si>
    <r>
      <rPr>
        <rFont val="Calibri"/>
        <b/>
        <color rgb="FF000000"/>
        <sz val="8.0"/>
      </rPr>
      <t>Brinquedo Educativo de Montar Caixinha Veste Bem Ela</t>
    </r>
    <r>
      <rPr>
        <rFont val="Calibri"/>
        <color rgb="FF000000"/>
        <sz val="8.0"/>
      </rPr>
      <t xml:space="preserve"> com 15 Peças. Composta por 1 caixinha de madeira com ilustração de uma personagem, 4 expressões de rosto para ser trocados conforme o vestuário, e peças de tecidos com cores variadas para compor o figurino, todos acondicionados na caixinha. O brinquedo pedagógico tem como principal objetivo, criar diversos figurinos de acordo com a criatividade das crianças. Feito todo em madeira e tecido, este brinquedo trabalha as expressões faciais, imaginação, combinação, reprodução de vestuário, coordenação e associação. 1 Brinquedo Educativo de Montar Caixinha Veste Bem Ela com 15 Peças.</t>
    </r>
  </si>
  <si>
    <t>bombrinquedo</t>
  </si>
  <si>
    <t>tralala4kids</t>
  </si>
  <si>
    <r>
      <rPr>
        <rFont val="Calibri"/>
        <b/>
        <color rgb="FF000000"/>
        <sz val="8.0"/>
      </rPr>
      <t>Brinquedo Educativo de Montar Caixinha Veste Bem Ele</t>
    </r>
    <r>
      <rPr>
        <rFont val="Calibri"/>
        <color rgb="FF000000"/>
        <sz val="8.0"/>
      </rPr>
      <t xml:space="preserve"> com 15 Peças. Composta por 1 caixinha de madeira com ilustração de um personagem, 4 expressões de rosto para ser trocados conforme o vestuário, e peças de tecidos com cores variadas para compor o figurino, todos acondicionados na caixinha. O brinquedo pedagógico tem como principal objetivo, criar diversos figurinos de acordo com a criatividade das crianças. Feito todo em madeira e tecido, este brinquedo trabalha as expressões faciais, imaginação, combinação, reprodução de vestuário, coordenação e associação. 1 Brinquedo Educativo de Montar Caixinha Veste Bem Ela com 15 Peças.</t>
    </r>
  </si>
  <si>
    <t>booktoy</t>
  </si>
  <si>
    <t>larelazer</t>
  </si>
  <si>
    <t>psicovita</t>
  </si>
  <si>
    <r>
      <rPr>
        <rFont val="Calibri"/>
        <b/>
        <color rgb="FF000000"/>
        <sz val="8.0"/>
      </rPr>
      <t>BRINQUEDO DE ENCAIXE</t>
    </r>
    <r>
      <rPr>
        <rFont val="Calibri"/>
        <color rgb="FF000000"/>
        <sz val="8.0"/>
      </rPr>
      <t xml:space="preserve">: Produto em madeira com base quadrada e haste também em madeira que permita o encaixe de peças para formar uma torre/pirâmide de encaixe.  O produto deve vir com peças de madeira no </t>
    </r>
    <r>
      <rPr>
        <rFont val="Calibri"/>
        <b/>
        <color rgb="FF000000"/>
        <sz val="8.0"/>
      </rPr>
      <t>formato de pedras</t>
    </r>
    <r>
      <rPr>
        <rFont val="Calibri"/>
        <color rgb="FF000000"/>
        <sz val="8.0"/>
      </rPr>
      <t xml:space="preserve"> e orificio que permita o encaixe na haste. Dimensões aproximadas do produto: 14cm x 14cm x 17 cm. Apresentar registro Inmetro e idade indicada. A madeira não pode apresentar farpas. Cor natural da madeira.</t>
    </r>
  </si>
  <si>
    <t>ioiodepano</t>
  </si>
  <si>
    <r>
      <rPr>
        <rFont val="Calibri"/>
        <b/>
        <color rgb="FF000000"/>
        <sz val="8.0"/>
      </rPr>
      <t>BRINQUEDO DE ENCAIXE</t>
    </r>
    <r>
      <rPr>
        <rFont val="Calibri"/>
        <color rgb="FF000000"/>
        <sz val="8.0"/>
      </rPr>
      <t xml:space="preserve">: Produto em madeira com base quadrada e haste também em madeira que permita o encaixe de peças para formar uma torre/pirâmide de encaixe.  O produto deve vir com peças de madeira no </t>
    </r>
    <r>
      <rPr>
        <rFont val="Calibri"/>
        <b/>
        <color rgb="FF000000"/>
        <sz val="8.0"/>
      </rPr>
      <t>formato quadrado</t>
    </r>
    <r>
      <rPr>
        <rFont val="Calibri"/>
        <color rgb="FF000000"/>
        <sz val="8.0"/>
      </rPr>
      <t xml:space="preserve"> e orificio que permita o encaixe na haste. Dimensões aproximadas do produto: 14cm x 14cm x 17 cm. Apresentar registro Inmetro e idade indicada. A madeira não pode apresentar farpas. Cor natural da madeira.</t>
    </r>
  </si>
  <si>
    <t>lalalume</t>
  </si>
  <si>
    <t>tatu-bola</t>
  </si>
  <si>
    <t>muskinha</t>
  </si>
  <si>
    <r>
      <rPr>
        <rFont val="Calibri"/>
        <b/>
        <color rgb="FF000000"/>
        <sz val="8.0"/>
      </rPr>
      <t>BRINQUEDO DE ENCAIXE</t>
    </r>
    <r>
      <rPr>
        <rFont val="Calibri"/>
        <color rgb="FF000000"/>
        <sz val="8.0"/>
      </rPr>
      <t xml:space="preserve">: Produto em madeira com base quadrada e haste também em madeira que permita o encaixe de peças para formar uma torre/pirâmide de encaixe.  O produto deve vir com peças de madeira no </t>
    </r>
    <r>
      <rPr>
        <rFont val="Calibri"/>
        <b/>
        <color rgb="FF000000"/>
        <sz val="8.0"/>
      </rPr>
      <t>formato circular</t>
    </r>
    <r>
      <rPr>
        <rFont val="Calibri"/>
        <color rgb="FF000000"/>
        <sz val="8.0"/>
      </rPr>
      <t xml:space="preserve"> e orificio que permita o encaixe na haste. Dimensões aproximadas do produto: 14cm x 14cm x 17 cm. Apresentar registro Inmetro e idade indicada. A madeira não pode apresentar farpas. Cor natural da madeira.</t>
    </r>
  </si>
  <si>
    <t>playlab</t>
  </si>
  <si>
    <t>gepeto.art.br</t>
  </si>
  <si>
    <t>loja.celinadiasbebe</t>
  </si>
  <si>
    <r>
      <rPr>
        <rFont val="Calibri"/>
        <b/>
        <color rgb="FF000000"/>
        <sz val="8.0"/>
      </rPr>
      <t>Brinquedo de madeira circulos concêntricos de encaixe</t>
    </r>
    <r>
      <rPr>
        <rFont val="Calibri"/>
        <color rgb="FF000000"/>
        <sz val="8.0"/>
      </rPr>
      <t>. O produto contem 1 base de madeira, 12 argolas grandes coloridas e 12 argolas pequenas coloridas de madeira, pintura atoxica. Dimensões: Base de madeira: 24 x 18 (altura x largura) Argolas Grandes: 5 cm Argolas. Pequenas: 3 cm</t>
    </r>
  </si>
  <si>
    <t>bazardasarabias</t>
  </si>
  <si>
    <t>criandobrinquedos</t>
  </si>
  <si>
    <r>
      <rPr>
        <rFont val="Calibri"/>
        <b/>
        <color rgb="FF000000"/>
        <sz val="8.0"/>
      </rPr>
      <t>Brinquedos de montar composto por 9 blocos de madeira para formar figuras de  6 animais diferentes</t>
    </r>
    <r>
      <rPr>
        <rFont val="Calibri"/>
        <color rgb="FF000000"/>
        <sz val="8.0"/>
      </rPr>
      <t>. Medidas aproximadas do kit montado: 13,5 x 13,5 x 4,5 cm. Inclui cartões com desenho dos animais, idênticos às imagens do quebra-cabeça.</t>
    </r>
  </si>
  <si>
    <t>iupiii</t>
  </si>
  <si>
    <t>dinobailarino</t>
  </si>
  <si>
    <r>
      <rPr>
        <rFont val="Calibri"/>
        <b/>
        <color rgb="FF000000"/>
        <sz val="8.0"/>
      </rPr>
      <t xml:space="preserve">Brinquedo para bebê composto por 01 encaixa em formato de borboleta </t>
    </r>
    <r>
      <rPr>
        <rFont val="Calibri"/>
        <color rgb="FF000000"/>
        <sz val="8.0"/>
      </rPr>
      <t>e 04  aberturas para que sejam colocados os 6 blocos  geométricos coloridos para encaixe na caixa. Dimensões do Produto aprox.(AxLxP): 17 x 11 x 27 cm. Material: Plástico. Apresentar certificado INmetro e idade recomendada</t>
    </r>
  </si>
  <si>
    <t>havan</t>
  </si>
  <si>
    <t>boladesabaostore</t>
  </si>
  <si>
    <r>
      <rPr>
        <rFont val="Calibri"/>
        <b/>
        <color rgb="FF000000"/>
        <sz val="8.0"/>
      </rPr>
      <t>Brinquedo Magnetico de Montar 3D Educativo</t>
    </r>
    <r>
      <rPr>
        <rFont val="Calibri"/>
        <color rgb="FF000000"/>
        <sz val="8.0"/>
      </rPr>
      <t>. Kit composto por 25 peças  coloridas, arredondadas com metal nas pontas, seguras e maleáveis que permite a criança montar diferentes estruturas.</t>
    </r>
  </si>
  <si>
    <t>fdkbrinquedospedagogicos</t>
  </si>
  <si>
    <t>amoremae</t>
  </si>
  <si>
    <t>mamacria</t>
  </si>
  <si>
    <r>
      <rPr>
        <rFont val="Calibri"/>
        <b/>
        <color rgb="FF000000"/>
        <sz val="8.0"/>
      </rPr>
      <t>CAIXA DE FERRAMENTAS:</t>
    </r>
    <r>
      <rPr>
        <rFont val="Calibri"/>
        <color rgb="FF000000"/>
        <sz val="8.0"/>
      </rPr>
      <t xml:space="preserve"> kit de caixa de ferramentas confeccionada em plástico resistente colorido. Contém, no mínimo, 1 caixa e 17 itens entre ferramentas e acessórios. Idade recomendada: a partir de 3 anos.</t>
    </r>
  </si>
  <si>
    <t>ARP 529/2022</t>
  </si>
  <si>
    <t>casaferrari</t>
  </si>
  <si>
    <t>belasartespresentes</t>
  </si>
  <si>
    <t>cordeirohome</t>
  </si>
  <si>
    <r>
      <rPr>
        <rFont val="Calibri"/>
        <b/>
        <color rgb="FF000000"/>
        <sz val="8.0"/>
      </rPr>
      <t>Caminhão de madeira e 4 retângulos</t>
    </r>
    <r>
      <rPr>
        <rFont val="Calibri"/>
        <color rgb="FF000000"/>
        <sz val="8.0"/>
      </rPr>
      <t xml:space="preserve"> coloridos de tamanhos diferentes para encaixe que formam um piramide na haste de madeira do caminhão. Madeira reflorestada maciça e tinta atóxica. Medidas aproximadas:  15 cm (comp.) x 10 cm (alt.) x 9 cm (larg.). Apresentar selo Inmetro e idade recomendada</t>
    </r>
  </si>
  <si>
    <t>majocacolore</t>
  </si>
  <si>
    <r>
      <rPr>
        <rFont val="Calibri"/>
        <b/>
        <color rgb="FF000000"/>
        <sz val="8.0"/>
      </rPr>
      <t>CAMINHÃO - FORMAS:</t>
    </r>
    <r>
      <rPr>
        <rFont val="Calibri"/>
        <color rgb="FF000000"/>
        <sz val="8.0"/>
      </rPr>
      <t xml:space="preserve"> Caminhão em material plástico atóxico, com caçamba para encaixar peças de diferentes formas geométricas. Contém peças para encaixe. Idade recomendada: a partir de 3 anos.  </t>
    </r>
  </si>
  <si>
    <t>ARP 526/22</t>
  </si>
  <si>
    <t>toymania</t>
  </si>
  <si>
    <t>lojasmel</t>
  </si>
  <si>
    <t>ciatoy</t>
  </si>
  <si>
    <r>
      <rPr>
        <rFont val="Calibri"/>
        <b/>
        <color rgb="FF000000"/>
        <sz val="8.0"/>
      </rPr>
      <t xml:space="preserve">CARRINHO DE BRINQUEDO: </t>
    </r>
    <r>
      <rPr>
        <rFont val="Calibri"/>
        <color rgb="FF000000"/>
        <sz val="8.0"/>
      </rPr>
      <t>simples de plástico atóxico com cantos arredondados, com quatro rodinhas. Modelos e cores diversas.  Dimensões aproximadas 10 cm de comprimento. Selo INMETRO ou certificação equivalente</t>
    </r>
  </si>
  <si>
    <t>4salespresentes</t>
  </si>
  <si>
    <r>
      <rPr>
        <rFont val="Calibri"/>
        <b/>
        <color rgb="FF404040"/>
        <sz val="8.0"/>
      </rPr>
      <t>Cidadela</t>
    </r>
    <r>
      <rPr>
        <rFont val="Calibri"/>
        <color rgb="FF404040"/>
        <sz val="8.0"/>
      </rPr>
      <t xml:space="preserve"> Conjunto com 4 árvores, 4 bonecos e 33 blocos geométricos com diversos tamanhos e formas, para criar uma cidadela, um castelo ou o que a imaginação permitir!  Material utilizado: madeira maciça. Acabamento: tinta e cera atóxicas. Embalagem: Caixa em cartão duplex e micro ondulado kraft com impressões. Idade recomendada: acima de 18 meses. Certificado Inmetro.</t>
    </r>
  </si>
  <si>
    <t>lumebrinquedos</t>
  </si>
  <si>
    <t>amonaoficinadobrinquedo</t>
  </si>
  <si>
    <r>
      <rPr>
        <rFont val="Calibri"/>
        <b/>
        <color rgb="FF404040"/>
        <sz val="8.0"/>
      </rPr>
      <t>Cidadela</t>
    </r>
    <r>
      <rPr>
        <rFont val="Calibri"/>
        <color rgb="FF404040"/>
        <sz val="8.0"/>
      </rPr>
      <t xml:space="preserve"> Conjunto com 4 árvores, 4 bonecos e 33 blocos geométricos com diversos tamanhos e formas, para criar uma cidadela, um castelo ou o que a imaginação permitir!  Material utilizado: madeira maciça. Acabamento: tinta e cera atóxicas. Embalagem: Caixa em cartão duplex e micro ondulado kraft com impressões. Idade recomendada: acima de 18 meses. Certificado Inmetro. </t>
    </r>
    <r>
      <rPr>
        <rFont val="Calibri"/>
        <b/>
        <color rgb="FF404040"/>
        <sz val="8.0"/>
      </rPr>
      <t>COTA PARA ME E EPP CONF. LEI 147/2014.</t>
    </r>
  </si>
  <si>
    <r>
      <rPr>
        <rFont val="Calibri"/>
        <b/>
        <color rgb="FF000000"/>
        <sz val="8.0"/>
      </rPr>
      <t>Combine e Encaixe</t>
    </r>
    <r>
      <rPr>
        <rFont val="Calibri"/>
        <color rgb="FF000000"/>
        <sz val="8.0"/>
      </rPr>
      <t xml:space="preserve"> é um 1 conjunto com 10 argolas e 1 haste para fazer as combinações conforme os 9 modelos dos gabaritos. O conjunto é composto por argolas coloridas. Em uma base de madeira, é colocado um painel com cores sortidas. Itens inclusos / peça: Contém 10 argolas, 1 Peça em madeira com uma base e 1 haste, 9 placas com os modelos dos gabaritos+ 1 Bolsa de plástico transparente, com zíper. Comprimento: 17 cm; Largura: 12 cm;  Altura: 29 cm;  Peso: 0,940 kg. Material atóxico. Apresentar certificado Inmetro e idade recomendada. </t>
    </r>
  </si>
  <si>
    <t>ninabrinquedoseducativos</t>
  </si>
  <si>
    <t>bigcerebro</t>
  </si>
  <si>
    <t>mikahbrinquedos</t>
  </si>
  <si>
    <r>
      <rPr>
        <rFont val="Calibri"/>
        <b/>
        <color rgb="FF000000"/>
        <sz val="8.0"/>
      </rPr>
      <t>Conjunto de encaixe combinando imagens</t>
    </r>
    <r>
      <rPr>
        <rFont val="Calibri"/>
        <color rgb="FF000000"/>
        <sz val="8.0"/>
      </rPr>
      <t xml:space="preserve"> composto por 15 peças. Cada peça mede aproximadamente 80x80mm. Produto confeccionado em plástico polipropileno atóxico de alto brilho e cores vivas. As peças são ilustradas nos quatro lados, possibilitando combiná-las e formar diferentes imagens. O produto deve vir acondicionado em sacola de PVC cristal, transparente e alça de nylon. Nota Inmetro e indicação de idade recomendada.</t>
    </r>
  </si>
  <si>
    <t>mundobrink</t>
  </si>
  <si>
    <t>planetapedagogico</t>
  </si>
  <si>
    <r>
      <rPr>
        <rFont val="Calibri"/>
        <b/>
        <color rgb="FF000000"/>
        <sz val="8.0"/>
      </rPr>
      <t xml:space="preserve">CONJUNTO DE MASSINHA - FÁBRICA DE  SORVETE: </t>
    </r>
    <r>
      <rPr>
        <rFont val="Calibri"/>
        <b val="0"/>
        <color rgb="FF000000"/>
        <sz val="8.0"/>
      </rPr>
      <t xml:space="preserve">Conjunto composto por no mínimo 4 potinhos de massinhas de cores diversas (aproximadamente 50g cada), 1 playset "Fábrica de Sorvete" e  acessórios em formatos diversos para montagem de todos os tipos de sorvete. </t>
    </r>
  </si>
  <si>
    <t>casaperola</t>
  </si>
  <si>
    <t>lepapier</t>
  </si>
  <si>
    <r>
      <rPr>
        <rFont val="Calibri"/>
        <b/>
        <color rgb="FF000000"/>
        <sz val="8.0"/>
      </rPr>
      <t>CUBO DE ATIVIDADES:</t>
    </r>
    <r>
      <rPr>
        <rFont val="Calibri"/>
        <color rgb="FF000000"/>
        <sz val="8.0"/>
      </rPr>
      <t xml:space="preserve"> confeccionado em tecido e espuma. Contendo, no mínimo, 2 peças medindo aproximadamente 150 x 150 mm, com atividades para coodernação motora. Fixado aos cubos podem conter: ziper, cadarço, velcro, fecho gancho, botão de pressão.</t>
    </r>
  </si>
  <si>
    <t>sonhodecrianca</t>
  </si>
  <si>
    <t>ludicodistribuidora</t>
  </si>
  <si>
    <t>cataventobrinquedos</t>
  </si>
  <si>
    <r>
      <rPr>
        <rFont val="Calibri"/>
        <b/>
        <color rgb="FF444444"/>
        <sz val="8.0"/>
      </rPr>
      <t>Cubo Didático Grande,</t>
    </r>
    <r>
      <rPr>
        <rFont val="Calibri"/>
        <color rgb="FF444444"/>
        <sz val="8.0"/>
      </rPr>
      <t xml:space="preserve"> Divertido e colorido. Muitas atividades em um só brinquedo. Cada face uma atividade: 1) 5 formas geométricas e alça para levar 2) 5 formas geometricas e portinha abre e fecha 3) Telefone com agenda para escrever e aprender os números de telefone da família 4) Engrenagem com animais e sua comida e rolinho girátorio 5) 1 puzzle hipopotamos com 1 puzzle macaco6) 1 puzzle leão com 1 puzzle elefante. Medidas aproximadas do Cubo: 28 x 28 x 28 Cm ( C x L x A )</t>
    </r>
  </si>
  <si>
    <t>brinquedosdemontar</t>
  </si>
  <si>
    <t>raposalaranjabrinquedos</t>
  </si>
  <si>
    <r>
      <rPr>
        <rFont val="Calibri"/>
        <b/>
        <color rgb="FF000000"/>
        <sz val="8.0"/>
      </rPr>
      <t>Cubos emojis</t>
    </r>
    <r>
      <rPr>
        <rFont val="Calibri"/>
        <color rgb="FF000000"/>
        <sz val="8.0"/>
      </rPr>
      <t xml:space="preserve"> Blocos/cubos de construção de emojis com diferentes expressões, peças lixadas e pintadas, feitas de madeira durável e tintas não tóxicas. Kit composto por 16 blocos + 64 cartões de expressão </t>
    </r>
  </si>
  <si>
    <t>brinquedito</t>
  </si>
  <si>
    <t>lojaconvivencia</t>
  </si>
  <si>
    <r>
      <rPr>
        <rFont val="Calibri"/>
        <b/>
        <color theme="1"/>
        <sz val="8.0"/>
      </rPr>
      <t>Descobrindo as Emoções</t>
    </r>
    <r>
      <rPr>
        <rFont val="Calibri"/>
        <color theme="1"/>
        <sz val="8.0"/>
      </rPr>
      <t xml:space="preserve"> - Jogo Educativo - deve conter cerca de 8 cartelas, 24 fichas, deve contemplar as 6 emoções (alegria, tristeza, raiva, medo, vergonha e surpresa)</t>
    </r>
  </si>
  <si>
    <t>grudedemae</t>
  </si>
  <si>
    <t>mamukidsstore</t>
  </si>
  <si>
    <t>anababystore</t>
  </si>
  <si>
    <r>
      <rPr>
        <rFont val="Calibri"/>
        <b/>
        <color theme="1"/>
        <sz val="8.0"/>
      </rPr>
      <t>Dominó associação de Ideias</t>
    </r>
    <r>
      <rPr>
        <rFont val="Calibri"/>
        <color theme="1"/>
        <sz val="8.0"/>
      </rPr>
      <t xml:space="preserve"> no qual a partir de fichas com figuras de objetos do cotidiano, as crianças farão associações lógicas. Uma caixa, tipo estojo, com 28 peças com imagens ilustrativas, medindo 7,0 x 3,5cm. Material durável, feito de madeira.</t>
    </r>
  </si>
  <si>
    <t>menorpreço</t>
  </si>
  <si>
    <t>cellbrinquedos</t>
  </si>
  <si>
    <r>
      <rPr>
        <rFont val="Calibri"/>
        <b/>
        <color rgb="FF000000"/>
        <sz val="8.0"/>
      </rPr>
      <t>DOMINÓ METADES:</t>
    </r>
    <r>
      <rPr>
        <rFont val="Calibri"/>
        <color rgb="FF000000"/>
        <sz val="8.0"/>
      </rPr>
      <t xml:space="preserve"> Confeccionado em M.D.F., contendo, no mínimo, 28 peças ilustradas. Deve conter indicativo de idade recomendada. </t>
    </r>
  </si>
  <si>
    <t>ARP 530/2022</t>
  </si>
  <si>
    <t>Lúdico distribuidora</t>
  </si>
  <si>
    <t>Criativa papelaria</t>
  </si>
  <si>
    <r>
      <rPr>
        <rFont val="Calibri"/>
        <b/>
        <color rgb="FF000000"/>
        <sz val="8.0"/>
      </rPr>
      <t xml:space="preserve">DISCO DE FRAÇÕES: </t>
    </r>
    <r>
      <rPr>
        <rFont val="Calibri"/>
        <color rgb="FF000000"/>
        <sz val="8.0"/>
      </rPr>
      <t>Conjunto de círculos coloridos confeccionados em MDF, contendo no mínimo, 12 círculos divididos de 1 inteiro a 20 avos.</t>
    </r>
  </si>
  <si>
    <r>
      <rPr>
        <rFont val="Calibri, Arial"/>
        <b/>
        <color rgb="FF000000"/>
        <sz val="8.0"/>
      </rPr>
      <t xml:space="preserve">DIXIT: </t>
    </r>
    <r>
      <rPr>
        <rFont val="Calibri, Arial"/>
        <b val="0"/>
        <color rgb="FF000000"/>
        <sz val="8.0"/>
      </rPr>
      <t>Jogo de cartas, 3 a 6 jogadores a partir de 8 anos, tempo de Jogo 30 minutos. Descubra qual a carta escolhida pelo narrador entre todas as que estão em jogo e ganhe pontos. Criado por Jean-Louis Roubira.</t>
    </r>
  </si>
  <si>
    <t>ludeka</t>
  </si>
  <si>
    <t>bravojogos</t>
  </si>
  <si>
    <t>fabulamagica</t>
  </si>
  <si>
    <r>
      <rPr>
        <rFont val="Calibri"/>
        <b/>
        <color rgb="FF000000"/>
        <sz val="8.0"/>
      </rPr>
      <t>ENCICLOPÉDIA DE JOGOS:</t>
    </r>
    <r>
      <rPr>
        <rFont val="Calibri"/>
        <color rgb="FF000000"/>
        <sz val="8.0"/>
      </rPr>
      <t xml:space="preserve"> Constitui-se de uma coletânea de jogos de tabuleiro, em forma de livro-jogos, confeccionados em madeira MDF. Contendo, no mínimo, 38 jogos distintos.</t>
    </r>
  </si>
  <si>
    <t>Mitra Oficina (Fornecedor)</t>
  </si>
  <si>
    <t>JAC Oficina de madeiras (fornecedor)</t>
  </si>
  <si>
    <t>Zezinho Artes (Fornecedor)</t>
  </si>
  <si>
    <r>
      <rPr>
        <rFont val="Calibri"/>
        <b/>
        <color rgb="FF000000"/>
        <sz val="8.0"/>
      </rPr>
      <t>ENCICLOPÉDIA DE JOGOS:</t>
    </r>
    <r>
      <rPr>
        <rFont val="Calibri"/>
        <color rgb="FF000000"/>
        <sz val="8.0"/>
      </rPr>
      <t xml:space="preserve"> Constitui-se de uma coletânea de jogos de tabuleiro, em forma de livro-jogos, confeccionados em madeira MDF. Contendo, no mínimo, 38 jogos distintos. </t>
    </r>
    <r>
      <rPr>
        <rFont val="Calibri"/>
        <b/>
        <color rgb="FF000000"/>
        <sz val="8.0"/>
      </rPr>
      <t>COTA PARA ME E EPP CONF. LEI 147/2014.</t>
    </r>
  </si>
  <si>
    <r>
      <rPr>
        <rFont val="Calibri"/>
        <b/>
        <color rgb="FF000000"/>
        <sz val="8.0"/>
      </rPr>
      <t>EDULIG - DECIDE O QUÊ?:</t>
    </r>
    <r>
      <rPr>
        <rFont val="Calibri"/>
        <color rgb="FF000000"/>
        <sz val="8.0"/>
      </rPr>
      <t xml:space="preserve"> Jogo tipo "Edulig - Decide o quê?", contendo, no mínimo, 290 peças rígidas e conexões flexíveis, 1 ampulheta de 30", 1 dado de 6 lados, 3 cartelas de referência e cartela com regras, sugestões e orientações do jogo. Deve conter idade recomendada.</t>
    </r>
  </si>
  <si>
    <t>ARP 528/2022</t>
  </si>
  <si>
    <t>kitsegifts</t>
  </si>
  <si>
    <t>minicientista</t>
  </si>
  <si>
    <r>
      <rPr>
        <rFont val="Calibri"/>
        <b/>
        <color rgb="FF000000"/>
        <sz val="8.0"/>
      </rPr>
      <t>ESCALA CUISENAIRE INDIVIDUAL</t>
    </r>
    <r>
      <rPr>
        <rFont val="Calibri"/>
        <color rgb="FF000000"/>
        <sz val="8.0"/>
      </rPr>
      <t>: Jogo didático, com, no mínimo, 62 peças coloridas confeccionadas em MDF, acondicionadas em caixa de MDF.</t>
    </r>
  </si>
  <si>
    <t>pilipili</t>
  </si>
  <si>
    <t>tealegrar</t>
  </si>
  <si>
    <r>
      <rPr>
        <rFont val="Calibri"/>
        <b/>
        <color rgb="FF000000"/>
        <sz val="8.0"/>
      </rPr>
      <t>ESPAÇO BEBÊ:</t>
    </r>
    <r>
      <rPr>
        <rFont val="Calibri"/>
        <color rgb="FF000000"/>
        <sz val="8.0"/>
      </rPr>
      <t xml:space="preserve"> Brinquedo confeccionado em espuma de alta performance revestida em bagum emborrachado antialérgico, impermeável e lavável, colorido e resistente. Em formato circular com espaço para a criança ficar dentro realizando atividades, medindo no mínimo 1,20 x 1,20 x 0,25cm, contendo no mínimo 3 peças,  sendo 1 fundo e 2 arcos para formarem o círculo com parede com no mínimo 20cm de espessura contendo no mínimo 6 orifícios revestidos em nylon macio antialérgico e aproximadamente 2 peças em plástico PVC transparente para inclusão de atividades.</t>
    </r>
  </si>
  <si>
    <t>ARP 527/2022</t>
  </si>
  <si>
    <t>Ri happy</t>
  </si>
  <si>
    <t>dedobrinquedo</t>
  </si>
  <si>
    <r>
      <rPr>
        <rFont val="Calibri"/>
        <b/>
        <color rgb="FF000000"/>
        <sz val="8.0"/>
      </rPr>
      <t>ESPAÇO BEBÊ:</t>
    </r>
    <r>
      <rPr>
        <rFont val="Calibri"/>
        <color rgb="FF000000"/>
        <sz val="8.0"/>
      </rPr>
      <t xml:space="preserve"> Brinquedo confeccionado em espuma de alta performance revestida em bagum emborrachado antialérgico, impermeável e lavável, colorido e resistente. Em formato circular com espaço para a criança ficar dentro realizando atividades, medindo no mínimo 1,20 x 1,20 x 0,25cm, contendo no mínimo 3 peças,  sendo 1 fundo e 2 arcos para formarem o círculo com parede com no mínimo 20cm de espessura contendo no mínimo 6 orifícios revestidos em nylon macio antialérgico e aproximadamente 2 peças em plástico PVC transparente para inclusão de atividades. </t>
    </r>
    <r>
      <rPr>
        <rFont val="Calibri"/>
        <b/>
        <color rgb="FF000000"/>
        <sz val="8.0"/>
      </rPr>
      <t>COTA PARA ME E EPP CONF. LEI 147/2014.</t>
    </r>
  </si>
  <si>
    <r>
      <rPr>
        <rFont val="Arial"/>
        <b/>
        <color rgb="FF000000"/>
        <sz val="8.0"/>
      </rPr>
      <t xml:space="preserve">FAMÍLIA TERAPÊUTICA SEXUADA (BRANCA): </t>
    </r>
    <r>
      <rPr>
        <rFont val="Arial"/>
        <b val="0"/>
        <color rgb="FF000000"/>
        <sz val="8.0"/>
      </rPr>
      <t>Kit composto de 7 personagens sexuados - 01 casal de filhos, 01 casal de pais, 01 casal de avós e 01 nenê.</t>
    </r>
  </si>
  <si>
    <t>familiaterapeutica</t>
  </si>
  <si>
    <t>espetacularte.eco.br</t>
  </si>
  <si>
    <t>racionalrh</t>
  </si>
  <si>
    <r>
      <rPr>
        <rFont val="Arial"/>
        <b/>
        <color rgb="FF000000"/>
        <sz val="8.0"/>
      </rPr>
      <t xml:space="preserve">FAMÍLIA TERAPÊUTICA SEXUADA (NEGRA): </t>
    </r>
    <r>
      <rPr>
        <rFont val="Arial"/>
        <b val="0"/>
        <color rgb="FF000000"/>
        <sz val="8.0"/>
      </rPr>
      <t>Kit composto de 7 personagens sexuados - 01 casal de filhos, 01 casal de pais, 01 casal de avós e 01 nenê.</t>
    </r>
  </si>
  <si>
    <t>laspempreendimentos</t>
  </si>
  <si>
    <t xml:space="preserve">racionalrh
</t>
  </si>
  <si>
    <r>
      <rPr>
        <rFont val="Calibri"/>
        <b/>
        <color rgb="FF202124"/>
        <sz val="8.0"/>
      </rPr>
      <t>GÊNIUS</t>
    </r>
    <r>
      <rPr>
        <rFont val="Calibri"/>
        <color rgb="FF202124"/>
        <sz val="8.0"/>
      </rPr>
      <t xml:space="preserve"> O brinquedo que estimula a memorização de cores e sons. Com um formato semelhante a um OVNI na cor preta, possui botões amarelo, verde, azul e vermelho que emitem sons harmônicos e se iluminam em sequência. Vir com pilhas inclusas. DIMENSÕES DA EMBALAGEM        31 X 31 X 10CM</t>
    </r>
  </si>
  <si>
    <t>ARP 25/2023-5</t>
  </si>
  <si>
    <t>livrariascuritiba</t>
  </si>
  <si>
    <r>
      <rPr>
        <rFont val="Calibri"/>
        <b/>
        <color rgb="FF000000"/>
        <sz val="8.0"/>
      </rPr>
      <t>GLITTER PRENSADO COMPACTO</t>
    </r>
    <r>
      <rPr>
        <rFont val="Calibri"/>
        <color rgb="FF000000"/>
        <sz val="8.0"/>
      </rPr>
      <t>, COM DIVERSAS CORES, PODEM SER APLICADOS SOBRE SOMBRAS, DELINEADORES E ATÉ MESMO EM BATONS. CORES A DEFINIR.</t>
    </r>
  </si>
  <si>
    <t>purobrilho</t>
  </si>
  <si>
    <t>kimake</t>
  </si>
  <si>
    <t>ousadamake</t>
  </si>
  <si>
    <r>
      <rPr>
        <rFont val="Calibri"/>
        <b/>
        <color theme="1"/>
        <sz val="9.0"/>
      </rPr>
      <t>Jenga Galinha</t>
    </r>
    <r>
      <rPr>
        <rFont val="Calibri"/>
        <color theme="1"/>
        <sz val="9.0"/>
      </rPr>
      <t xml:space="preserve"> Pintado com cores fortes e vivas, cantos arredondados e excelente acabamento. Estimula a criatividade, a coordenação motora e o convívio social. Itens inclusos: 1 estrutura de tema fazenda, 1 galinha, 32 peças claras, 32 peças escuras e 2 bastões
Composição / Material: Madeira. Apresentar Certificado INmetro e idade recomendada. </t>
    </r>
  </si>
  <si>
    <t>madubrinquedos</t>
  </si>
  <si>
    <t>geminijogoscriativos</t>
  </si>
  <si>
    <r>
      <rPr>
        <rFont val="Calibri"/>
        <b/>
        <color theme="1"/>
        <sz val="9.0"/>
      </rPr>
      <t>Jenga Galinha</t>
    </r>
    <r>
      <rPr>
        <rFont val="Calibri"/>
        <color theme="1"/>
        <sz val="9.0"/>
      </rPr>
      <t xml:space="preserve"> Pintado com cores fortes e vivas, cantos arredondados e excelente acabamento. Estimula a criatividade, a coordenação motora e o convívio social. Itens inclusos: 1 estrutura de tema fazenda, 1 galinha, 32 peças claras, 32 peças escuras e 2 bastões
Composição / Material: Madeira. Apresentar Certificado INmetro e idade recomendada.  </t>
    </r>
    <r>
      <rPr>
        <rFont val="Calibri"/>
        <b/>
        <color theme="1"/>
        <sz val="9.0"/>
      </rPr>
      <t>COTA PARA ME E EPP CONF. LEI 147/2014.</t>
    </r>
  </si>
  <si>
    <r>
      <rPr>
        <rFont val="Calibri"/>
        <b/>
        <color rgb="FF000000"/>
        <sz val="8.0"/>
      </rPr>
      <t>Jogo "Abre e Fecha"</t>
    </r>
    <r>
      <rPr>
        <rFont val="Calibri"/>
        <color rgb="FF000000"/>
        <sz val="8.0"/>
      </rPr>
      <t>, composto por um tabuleiro em madeira na qual são dispostos peças fixas e deslizantes, coloridas e numeradas nos quatro lados do tabuleiro. Contém: 01 Tabuleiro/Jogo Medindo 344x344x75mm, Com As Peças Fixas E 02 Dados.</t>
    </r>
  </si>
  <si>
    <t>brintbrinquedos</t>
  </si>
  <si>
    <t>plantandoebrincando</t>
  </si>
  <si>
    <t>educamente</t>
  </si>
  <si>
    <r>
      <rPr>
        <rFont val="Calibri"/>
        <b/>
        <color rgb="FF0F1111"/>
        <sz val="8.0"/>
      </rPr>
      <t>Jogo "ANTES E DEPOIS".</t>
    </r>
    <r>
      <rPr>
        <rFont val="Calibri"/>
        <color rgb="FF0F1111"/>
        <sz val="8.0"/>
      </rPr>
      <t xml:space="preserve"> Produto no formato Livro-caixa contendo 50 cartas, cada uma com um desafio: pensar o que vem antes ou depois de uma situação, um número, uma letra, um dia da semana ou uma tarefa.</t>
    </r>
  </si>
  <si>
    <t>matrixeditora</t>
  </si>
  <si>
    <t>livrariaflorence</t>
  </si>
  <si>
    <r>
      <rPr>
        <rFont val="Calibri"/>
        <b/>
        <color theme="1"/>
        <sz val="8.0"/>
      </rPr>
      <t>Jogo "Caiu, Perdeu"</t>
    </r>
    <r>
      <rPr>
        <rFont val="Calibri"/>
        <color theme="1"/>
        <sz val="8.0"/>
      </rPr>
      <t xml:space="preserve"> que consiste em a criança montar uma torre com as peças, girar a roleta colorida e retirar uma peça da torre correspondente a cor em que a roleta parar. O jogo é composto por aproximadamente 45 blocos que podem ser de material atóxico plástico ou madeira, uma roleta com seta  contendo as mesmas cores dos blocos. O material deve vir acondicionada em caixa própria. Apresentar certificado Inmetro e a idade recomendada. </t>
    </r>
  </si>
  <si>
    <t>papelecanetakids</t>
  </si>
  <si>
    <t>starbrink</t>
  </si>
  <si>
    <t>dualclick</t>
  </si>
  <si>
    <r>
      <rPr>
        <rFont val="Calibri"/>
        <b/>
        <color theme="1"/>
        <sz val="8.0"/>
      </rPr>
      <t>Jogo CHATO DE GALOCHA</t>
    </r>
    <r>
      <rPr>
        <rFont val="Calibri"/>
        <color theme="1"/>
        <sz val="8.0"/>
      </rPr>
      <t>: RESOLUÇÃO DE PROBLEMAS E ANÁLISE DE CONSEQUÊNCIAS, deve conter 10 conjuntos de 7 cartões com cenas para montar uma história, com cada conjunto de história tendo 4 cartões de finais divididos sempre em D - impulsivo, agressivo, hostil; E - ineficaz, passivo, ansioso; F - opositor velado, resolução na imaginação, eficaz ou ineficaz e G - adequado, habilidoso, assertivo.</t>
    </r>
  </si>
  <si>
    <t>ludopia</t>
  </si>
  <si>
    <t>toysmartbrinquedos</t>
  </si>
  <si>
    <r>
      <rPr>
        <rFont val="Calibri"/>
        <b/>
        <color rgb="FF000000"/>
        <sz val="8.0"/>
      </rPr>
      <t>Jogo Cilada.</t>
    </r>
    <r>
      <rPr>
        <rFont val="Calibri"/>
        <color rgb="FF000000"/>
        <sz val="8.0"/>
      </rPr>
      <t xml:space="preserve"> O jogo consiste em conseguir encontrar corretamente uma forma de encaixar todas as peças no tabuleiro. Jogo composto por 1 tabuleiro e 24 peças de encaixe de material plástico</t>
    </r>
  </si>
  <si>
    <t>fabricadaalegria</t>
  </si>
  <si>
    <t>clubemarisol</t>
  </si>
  <si>
    <r>
      <rPr>
        <rFont val="Calibri"/>
        <b/>
        <color theme="1"/>
        <sz val="8.0"/>
      </rPr>
      <t>JOGO DA VIDA</t>
    </r>
    <r>
      <rPr>
        <rFont val="Calibri"/>
        <color theme="1"/>
        <sz val="8.0"/>
      </rPr>
      <t xml:space="preserve"> - Jogo tabuleiro tipo JOGO DA VIDA contendo: 01 tabuleiro, 06 carrinhos, 32 pinos azuis, 32 pinos rosas, 24 cartões de riqueza, 24 apólices de seguro, 360 notas, 08 certificados de ações, 21 notas promissórias, 01 roleta e 01 manual de instruções</t>
    </r>
  </si>
  <si>
    <t>compras.parquedpedro</t>
  </si>
  <si>
    <t>pbkids</t>
  </si>
  <si>
    <r>
      <rPr>
        <rFont val="Calibri"/>
        <b/>
        <color rgb="FF000000"/>
        <sz val="8.0"/>
      </rPr>
      <t>JOGO DA MEMÓRIA - CERRADO:</t>
    </r>
    <r>
      <rPr>
        <rFont val="Calibri"/>
        <color rgb="FF000000"/>
        <sz val="8.0"/>
      </rPr>
      <t xml:space="preserve"> Jogo da memória com o tema Cerrado, savana brasileira, contendo no mínimo 28 peças redondas.</t>
    </r>
  </si>
  <si>
    <t>Rihappy</t>
  </si>
  <si>
    <t>vilavilo</t>
  </si>
  <si>
    <r>
      <rPr>
        <rFont val="Calibri"/>
        <b/>
        <color rgb="FF000000"/>
        <sz val="8.0"/>
      </rPr>
      <t>Jogo Caras &amp; Emoções</t>
    </r>
    <r>
      <rPr>
        <rFont val="Calibri"/>
        <color rgb="FF000000"/>
        <sz val="8.0"/>
      </rPr>
      <t xml:space="preserve"> permite uma variedade de 5 dinâmicas de jogos diferentes com as mesmas peças no estilo "dominó". O objetivo é ajudar as crianças a reconhecer expressões faciais. O jogo também é indicado para pessoas no espectro autista, pois auxilia no seu desenvolvimento social, criativo e intelectual.  Conteúdo: 21 peças dominós com combinações de rostos e manual de instruções. </t>
    </r>
  </si>
  <si>
    <t>mundoencantado</t>
  </si>
  <si>
    <t>superlegalbrinquedos</t>
  </si>
  <si>
    <t>blanctoys</t>
  </si>
  <si>
    <r>
      <rPr>
        <rFont val="Calibri"/>
        <b/>
        <color rgb="FF222222"/>
        <sz val="8.0"/>
      </rPr>
      <t>Jogo "Certo ou Errado?"</t>
    </r>
    <r>
      <rPr>
        <rFont val="Calibri"/>
        <color rgb="FF222222"/>
        <sz val="8.0"/>
      </rPr>
      <t xml:space="preserve"> contendo: 1 tabuleiro, 100 cartas de certo ou errado, 6 peões, 1 dado e 1 manual de instruções.</t>
    </r>
  </si>
  <si>
    <t>encantospresentes</t>
  </si>
  <si>
    <r>
      <rPr>
        <rFont val="Calibri"/>
        <b/>
        <color rgb="FF444444"/>
        <sz val="8.0"/>
      </rPr>
      <t xml:space="preserve">JOGO DE BASES LUDENS </t>
    </r>
    <r>
      <rPr>
        <rFont val="Calibri"/>
        <b val="0"/>
        <color rgb="FF444444"/>
        <sz val="8.0"/>
      </rPr>
      <t xml:space="preserve">Estimula a compreensão do agrupamento de base 5.
OBJETIVO: Ganha a partida o jogador que chegar primeiro na ficha vermelha. MATERIAL: 60 fichas amarelas cartonadas e laminadas, 40 fichas azuis cartonadas e laminadas, 20 fichas verdes cartonadas e laminadas, 10 fichas vermelhas cartonadas e laminadas, 1 dado. </t>
    </r>
  </si>
  <si>
    <t>brinkedoteka</t>
  </si>
  <si>
    <r>
      <rPr>
        <rFont val="Calibri"/>
        <b/>
        <color theme="1"/>
        <sz val="8.0"/>
      </rPr>
      <t xml:space="preserve">JOGO DE CHÁ INFANTIL </t>
    </r>
    <r>
      <rPr>
        <rFont val="Calibri"/>
        <color theme="1"/>
        <sz val="8.0"/>
      </rPr>
      <t>- Jogo de chá de plástico, colorido, atóxico, contendo no mínimo 04 copos, 04 xícaras, 04 pires, 01 jarra com tampa, 01 travessa, 01 açucareiro, 02 garfos, 02 facas, 02 colheres, 07 caixinhas, 01 toalha de papel e adesivos. Deve constar na embalagem o indicativo de idade recomendada.</t>
    </r>
  </si>
  <si>
    <t>ARP 25/2023-3</t>
  </si>
  <si>
    <t>yupiibrinquedos</t>
  </si>
  <si>
    <t>upmais</t>
  </si>
  <si>
    <r>
      <rPr>
        <rFont val="Calibri"/>
        <b/>
        <color theme="1"/>
        <sz val="8.0"/>
      </rPr>
      <t>JOGO DETETIVE SUSPEITO</t>
    </r>
    <r>
      <rPr>
        <rFont val="Calibri"/>
        <color theme="1"/>
        <sz val="8.0"/>
      </rPr>
      <t xml:space="preserve"> - Jogo tipo tabuleiro DETETIVE SUSPEITO contendo: 01 tabuleiro, 24 cartas, 01 bloco de anotações em papel, 06 pinos de plástico, 01 dado</t>
    </r>
  </si>
  <si>
    <t>25naweb</t>
  </si>
  <si>
    <t>papelariareal</t>
  </si>
  <si>
    <r>
      <rPr>
        <rFont val="Calibri"/>
        <b/>
        <color theme="1"/>
        <sz val="8.0"/>
      </rPr>
      <t>JOGOS DOS HÁBITOS</t>
    </r>
    <r>
      <rPr>
        <rFont val="Calibri"/>
        <color theme="1"/>
        <sz val="8.0"/>
      </rPr>
      <t xml:space="preserve"> : Jogo tipo  educativo de cartas para familias de crianças de 02 a 08 anos, contendo 70 cartas.</t>
    </r>
  </si>
  <si>
    <t>cultordeivros</t>
  </si>
  <si>
    <t>livrarialoyola</t>
  </si>
  <si>
    <r>
      <rPr>
        <rFont val="Calibri"/>
        <b/>
        <color rgb="FF444444"/>
        <sz val="8.0"/>
      </rPr>
      <t>Jogo Educativo Batalha das Operações em MDF 9 placas</t>
    </r>
    <r>
      <rPr>
        <rFont val="Calibri"/>
        <color rgb="FF444444"/>
        <sz val="8.0"/>
      </rPr>
      <t xml:space="preserve"> Confeccionado em MDF, contém 4 placas com impressão em policromia, sendo 2 placas para registro de pontos, uma placa com tabela de referência para cálculos de multiplicação e uma placa com tabela de referência para cálculos de divisão, cada uma medindo aproximadamente 210x150x2,8 mm; dois dados e uma roleta confeccionados em plástico. Contém também 2 Dados e 1 Roleta confeccionado em plástico. Material acondicionado em caixa de papelão.</t>
    </r>
  </si>
  <si>
    <t>ogochicomercial</t>
  </si>
  <si>
    <t>stemtoys</t>
  </si>
  <si>
    <r>
      <rPr>
        <rFont val="Calibri"/>
        <b/>
        <color theme="1"/>
        <sz val="8.0"/>
      </rPr>
      <t>Jogo Educativo quadro de senteças</t>
    </r>
    <r>
      <rPr>
        <rFont val="Calibri"/>
        <color theme="1"/>
        <sz val="8.0"/>
      </rPr>
      <t xml:space="preserve"> feito em material em MDF e composto por:1 quadro usado como base, 14 frases, 27 figuras, 3 pontuações todos em MDF.  Utilizado para trabalhar linguagem. leitura, construção de frases, vocabulário, prosódia e gramática. </t>
    </r>
  </si>
  <si>
    <t>crieebrinque</t>
  </si>
  <si>
    <t>lojacuriosamente</t>
  </si>
  <si>
    <r>
      <rPr>
        <rFont val="Calibri"/>
        <b/>
        <color rgb="FF000000"/>
        <sz val="8.0"/>
      </rPr>
      <t>JOGO FIGURAS MUSICAIS:</t>
    </r>
    <r>
      <rPr>
        <rFont val="Calibri"/>
        <color rgb="FF000000"/>
        <sz val="8.0"/>
      </rPr>
      <t xml:space="preserve">  Com o jogo, é possível aprender a equivalencia dos valores das figuras musicais se divertindo, para até 04 participantes, contém 01 tabuleiro de aproximadamente 31 x 5 x 45cm, 04 pinos, 01 dado e sacola para armazenagem e transporte.</t>
    </r>
  </si>
  <si>
    <t>teclacenter</t>
  </si>
  <si>
    <t>emporiomusical</t>
  </si>
  <si>
    <r>
      <rPr>
        <rFont val="Calibri"/>
        <b/>
        <color rgb="FF000000"/>
        <sz val="8.0"/>
      </rPr>
      <t>Jogo Funções Executivas.</t>
    </r>
    <r>
      <rPr>
        <rFont val="Calibri"/>
        <color rgb="FF000000"/>
        <sz val="8.0"/>
      </rPr>
      <t xml:space="preserve"> Conteúdo: 1 caixa de madeira tipo estojo, 04 gabaritos e 34 fichas com os temas dos níveis. Dimensões Aproximadas: Caixa de madeira tipo estojo 25,3 x 25,3 x 3 cm. Material: Madeira reflorestada maciça na caixa e peças em madeira aglomerada (MDF) adesivadas </t>
    </r>
  </si>
  <si>
    <r>
      <rPr>
        <rFont val="Calibri"/>
        <b/>
        <color rgb="FF0F1111"/>
        <sz val="8.0"/>
      </rPr>
      <t xml:space="preserve">Jogo Grok - Comunicação Não Violenta e empatia </t>
    </r>
    <r>
      <rPr>
        <rFont val="Calibri"/>
        <color rgb="FF0F1111"/>
        <sz val="8.0"/>
      </rPr>
      <t xml:space="preserve"> O Grok é um jogo de cartas de sentimentos e necessidades baseado na comunicação não-violenta (CNV)Conteúdo do jogo: 75 cartas de sentimentos, 75 cartas de necessidades, 1 manual com 20 formas de jogar. </t>
    </r>
  </si>
  <si>
    <t>colabcolibri</t>
  </si>
  <si>
    <t>martinsfontespaulista</t>
  </si>
  <si>
    <t>larpsi</t>
  </si>
  <si>
    <r>
      <rPr>
        <rFont val="Calibri"/>
        <b/>
        <color rgb="FF404040"/>
        <sz val="8.0"/>
      </rPr>
      <t>Jogo Hora Do Rush Desafio Big Star.</t>
    </r>
    <r>
      <rPr>
        <rFont val="Calibri"/>
        <b val="0"/>
        <color rgb="FF404040"/>
        <sz val="8.0"/>
      </rPr>
      <t xml:space="preserve"> Jogo de estratégia e concentração.  Itens inclusos: 1 tabuleiro, 2 caminhões, 2 ônibus, 12 carrinhos coloridos e 40 cartas desafio. Composição / Material: PlásticoEmbalagem : Cartonado</t>
    </r>
    <r>
      <rPr>
        <rFont val="Calibri"/>
        <b/>
        <color rgb="FF404040"/>
        <sz val="8.0"/>
      </rPr>
      <t xml:space="preserve"> </t>
    </r>
    <r>
      <rPr>
        <rFont val="Calibri"/>
        <b val="0"/>
        <color rgb="FF404040"/>
        <sz val="8.0"/>
      </rPr>
      <t xml:space="preserve">Dimensões do produto com embalagem: 34 x 26 x 6 cm. Peso aproximado do produto: 450g </t>
    </r>
  </si>
  <si>
    <t>bancakids</t>
  </si>
  <si>
    <t>casadaeducacao</t>
  </si>
  <si>
    <t>cirandabrinquedos</t>
  </si>
  <si>
    <r>
      <rPr>
        <rFont val="Calibri"/>
        <b/>
        <color rgb="FF000000"/>
        <sz val="8.0"/>
      </rPr>
      <t>Jogo "Números na Balança."</t>
    </r>
    <r>
      <rPr>
        <rFont val="Calibri"/>
        <color rgb="FF000000"/>
        <sz val="8.0"/>
      </rPr>
      <t xml:space="preserve"> Contém: 1 balança, 14 números plásticos (duas peças dos números 1, 2, 3, 4, 5 e uma peça dos números 6, 7, 8 e 9)</t>
    </r>
  </si>
  <si>
    <r>
      <rPr>
        <rFont val="Calibri"/>
        <b/>
        <color theme="1"/>
        <sz val="8.0"/>
      </rPr>
      <t>Jogo "O que eu como?"</t>
    </r>
    <r>
      <rPr>
        <rFont val="Calibri"/>
        <color theme="1"/>
        <sz val="8.0"/>
      </rPr>
      <t xml:space="preserve"> Nesse jogo a criança vai observar cada animal e encaixar a peça que corresponde à sua comida, como um quebra-cabeça. Contém 28 peças grandes de madeira reciclada, coloridas e resistentes.</t>
    </r>
  </si>
  <si>
    <t>engenhakids</t>
  </si>
  <si>
    <t>educaativos</t>
  </si>
  <si>
    <r>
      <rPr>
        <rFont val="Calibri"/>
        <b/>
        <color rgb="FF000000"/>
        <sz val="8.0"/>
      </rPr>
      <t xml:space="preserve">Jogo "OWARE" </t>
    </r>
    <r>
      <rPr>
        <rFont val="Calibri"/>
        <color rgb="FF000000"/>
        <sz val="8.0"/>
      </rPr>
      <t xml:space="preserve">Com mais de 7.000 anos de história, este jogo foi amplamente difundido em todo o mundo. Só na África, seu continente de origem, existem mais de 200 variações e nomes diferentes de mancala, formando uma família de jogos. Oware ou variações deste nome como Warri, Awale, Awele, Awari é uma das mais populares versões, ditas de mancala de 2º grau, devido à quantidade de fileiras de cavas que compõem o tabuleiro. Contém: 1 tabuleiro em MDF 48 sementes (de plantas nativas do Brasil) + 2 sementes de reserva , folheto com regras e instruções para jogar.  Acompanha 3 regras diferentes de Mancala incluindo a versão Abapa do Oware, usado em competições e campeonatos internacionais. Apresentar Certificação Inmetro. </t>
    </r>
  </si>
  <si>
    <t>trenzinho</t>
  </si>
  <si>
    <t>mitrajogos</t>
  </si>
  <si>
    <r>
      <rPr>
        <rFont val="Calibri"/>
        <b/>
        <color rgb="FF323643"/>
        <sz val="8.0"/>
      </rPr>
      <t xml:space="preserve">Jogo Perfil Júnior Atualidades </t>
    </r>
    <r>
      <rPr>
        <rFont val="Calibri"/>
        <color rgb="FF323643"/>
        <sz val="8.0"/>
      </rPr>
      <t>O jogo Perfil Junior funciona como uma espécie de dedução. O objetivo é descobrir, através de dicas, qual é o perfil secreto de cada carta, podendo ser lugar, pessoa, ano ou coisa. Contém: 1 tabuleiro, 1 baralho com dicas, 6 peões, 20 fichas vermelhas, 5 fichas azuis e 1 folheto de regra</t>
    </r>
  </si>
  <si>
    <r>
      <rPr>
        <rFont val="Calibri"/>
        <b/>
        <color theme="1"/>
        <sz val="8.0"/>
      </rPr>
      <t>JOGO PERGUNTADOS</t>
    </r>
    <r>
      <rPr>
        <rFont val="Calibri"/>
        <color theme="1"/>
        <sz val="8.0"/>
      </rPr>
      <t xml:space="preserve"> - Jogo tabuleiro tipo  PERGUNTADOS contendo: 01 tabuleiro, 01 roleta, 01 baralho com 204 cartas, 01 cartela de punchboard com peões, fichas e a base da roleta, 01 manual de instruções</t>
    </r>
  </si>
  <si>
    <t>bambalaobrinquedos</t>
  </si>
  <si>
    <t>papelariapigmeu</t>
  </si>
  <si>
    <t>mypcards</t>
  </si>
  <si>
    <r>
      <rPr>
        <rFont val="Calibri"/>
        <b/>
        <color rgb="FF000000"/>
        <sz val="8.0"/>
      </rPr>
      <t>JOGO PULA MACACO:</t>
    </r>
    <r>
      <rPr>
        <rFont val="Calibri"/>
        <color rgb="FF000000"/>
        <sz val="8.0"/>
      </rPr>
      <t xml:space="preserve"> JOGO TIPO "PULA MACACO" contendo no mínimo 01 tronco, 02 copas, 04 lança-macacos, 16 macaquinhos, 16 bananas de cartão e folha de adesivos. Deve conter indicativo de idade recomendada.</t>
    </r>
  </si>
  <si>
    <r>
      <rPr>
        <rFont val="Calibri"/>
        <b/>
        <color rgb="FF000000"/>
        <sz val="8.0"/>
      </rPr>
      <t>JOGO PULA PIRATA:</t>
    </r>
    <r>
      <rPr>
        <rFont val="Calibri"/>
        <color rgb="FF000000"/>
        <sz val="8.0"/>
      </rPr>
      <t xml:space="preserve"> JOGO TIPO "PULA PIRATA" contendo no mínimo 1 barril, 1 pirata, 24 espadas, 1 cartão de realidade aumentada. Deve conter indicativo de idade recomendada.</t>
    </r>
  </si>
  <si>
    <t>NF Eletrônica</t>
  </si>
  <si>
    <t>bsrm</t>
  </si>
  <si>
    <r>
      <rPr>
        <rFont val="Calibri"/>
        <b/>
        <color theme="1"/>
        <sz val="8.0"/>
      </rPr>
      <t>Jogo Quebra-cabeça "Cadê meu Par"</t>
    </r>
    <r>
      <rPr>
        <rFont val="Calibri"/>
        <color theme="1"/>
        <sz val="8.0"/>
      </rPr>
      <t>, são 12 quebra-cabeças com 24 peças com imagens que possuem relação uma com a outra. Dimensões da embalagem: 25 x 26 x 4 cm (A x L x P)</t>
    </r>
  </si>
  <si>
    <r>
      <rPr>
        <rFont val="Calibri"/>
        <b/>
        <color rgb="FF000000"/>
        <sz val="8.0"/>
      </rPr>
      <t>Jogo "Quem? Oque? Como?"</t>
    </r>
    <r>
      <rPr>
        <rFont val="Calibri"/>
        <color rgb="FF000000"/>
        <sz val="8.0"/>
      </rPr>
      <t xml:space="preserve"> Um kit com uma caixa de madeira medindo aproximadamente 37 x 12 x 14 cm com 3 furos revestida de EVA , 84 figuras cartas divididas em: 24 figuras de sujeitos, 24 figuras de ações, 12 cartas de sentimentos, 24 figuras de lugares.</t>
    </r>
  </si>
  <si>
    <t>brinqueai</t>
  </si>
  <si>
    <r>
      <rPr>
        <rFont val="Calibri"/>
        <b/>
        <color rgb="FF000000"/>
        <sz val="8.0"/>
      </rPr>
      <t>Jogo "Se vira"</t>
    </r>
    <r>
      <rPr>
        <rFont val="Calibri"/>
        <color rgb="FF000000"/>
        <sz val="8.0"/>
      </rPr>
      <t xml:space="preserve"> O jogador terá que fazer as ações que estiverem descritas nas cartas, como equilibrar a bolinha embaixo do queixo ou pôr a carta sobre a cabeça As atividades são variadas e acumulativas  1 tabuleiro, 4 pinos coloridos, 5 bolinhas plásticas e 54 cartas. Composição/material(is) Cartonado e plástico </t>
    </r>
  </si>
  <si>
    <r>
      <rPr>
        <rFont val="Calibri, Arial"/>
        <b/>
        <color rgb="FF000000"/>
        <sz val="8.0"/>
      </rPr>
      <t xml:space="preserve">JOGO SEGURA A ONDA: </t>
    </r>
    <r>
      <rPr>
        <rFont val="Calibri, Arial"/>
        <b val="0"/>
        <color rgb="FF000000"/>
        <sz val="8.0"/>
      </rPr>
      <t>Jogo terapêutico para manejo da ansiedade em crianças, em formato de quebra-cabeças.</t>
    </r>
  </si>
  <si>
    <t>livrariadopsicologo</t>
  </si>
  <si>
    <t>ceppa-pe</t>
  </si>
  <si>
    <t>terapiacriativa</t>
  </si>
  <si>
    <r>
      <rPr>
        <rFont val="Calibri"/>
        <b/>
        <color theme="1"/>
        <sz val="8.0"/>
      </rPr>
      <t xml:space="preserve">Jogo "Taco! Gato! Cabra! Queijo! Pizza!" </t>
    </r>
    <r>
      <rPr>
        <rFont val="Calibri"/>
        <color theme="1"/>
        <sz val="8.0"/>
      </rPr>
      <t xml:space="preserve"> Jogue uma carta enquanto fala uma das palavras. Assim que coincidir uma carta jogada com a palavra falada, corra para bater sua mão na pilha central. O último a bater pega a pilha toda. Seja rápido para ser o primeiro a se livrar das suas cartas e vencer o jogo.  Jogo composto po 64 Cartas (63 x 88 mm). Acompanha caixa com laminação fosca, resistente à abertura e fechamento constantes sem deformar, garantindo a conservação no longo prazo para que sejam guardadas as cartas. </t>
    </r>
  </si>
  <si>
    <t>leaolivros</t>
  </si>
  <si>
    <t>bandecole</t>
  </si>
  <si>
    <r>
      <rPr>
        <rFont val="Calibri"/>
        <b/>
        <color rgb="FF000000"/>
        <sz val="8.0"/>
      </rPr>
      <t xml:space="preserve">Jogo Terapeutico Histórias para Brincar </t>
    </r>
    <r>
      <rPr>
        <rFont val="Calibri"/>
        <color rgb="FF000000"/>
        <sz val="8.0"/>
      </rPr>
      <t>caixa de madeira com 70 fichas em madeira impressas, divididas em 6 histórias (piratas, super-herois, fundo do mar, espaço, dinossauros e floresta). 6 cenários e um saco de tecido. Objetivo: Narrar histórias com inicio, meio e fim.</t>
    </r>
  </si>
  <si>
    <t>fonolaserstore</t>
  </si>
  <si>
    <r>
      <rPr>
        <rFont val="Calibri"/>
        <b/>
        <color theme="1"/>
        <sz val="8.0"/>
      </rPr>
      <t>Jogo Terapêutico Sequência de Pompons</t>
    </r>
    <r>
      <rPr>
        <rFont val="Calibri"/>
        <color theme="1"/>
        <sz val="8.0"/>
      </rPr>
      <t xml:space="preserve"> Material promove o treino da coordenação motora fina, o movimento de pinça que desafia a criança a pegar os pompons é o mesmo movimento necessário para escrita, auxilia na estimulação de linguagem por meio de exercícios de separar por cor, separar por sequencias e estimula a percepção visual. Kit composto por: 01 Caixa de madeira; 04 tubos de ensaio; 28 Pompons coloridos; 01 pinça bola; 06 fichas modelo.</t>
    </r>
  </si>
  <si>
    <t>fonoloja</t>
  </si>
  <si>
    <r>
      <rPr>
        <rFont val="Calibri"/>
        <b/>
        <color rgb="FF000000"/>
        <sz val="8.0"/>
      </rPr>
      <t>Jogo "Traverse".</t>
    </r>
    <r>
      <rPr>
        <rFont val="Calibri"/>
        <color rgb="FF000000"/>
        <sz val="8.0"/>
      </rPr>
      <t xml:space="preserve"> O produto Contém: 1 tabuleiro em MDF, 8 peças de cada cor (azul, vermelho, amarelo, verde) sendo: 2 triângulos, 2 losangos, 2 círculos e 2 quadrados, folheto com a história do jogo / regras e instruções para jogar. Dimensões do tabuleiro aberto: 42x 26cm. </t>
    </r>
  </si>
  <si>
    <t>superacaoloja.net.br</t>
  </si>
  <si>
    <t>azulerosabrinquedos</t>
  </si>
  <si>
    <r>
      <rPr>
        <rFont val="Calibri"/>
        <b/>
        <color rgb="FF000000"/>
        <sz val="8.0"/>
      </rPr>
      <t>KIT MÉDICO INFANTIL:</t>
    </r>
    <r>
      <rPr>
        <rFont val="Calibri"/>
        <color rgb="FF000000"/>
        <sz val="8.0"/>
      </rPr>
      <t xml:space="preserve"> em material plástico atóxico, contendo, no mínimo, 10 acessórios, entre eles termômetro, otoscópio, estetoscópio, seringa, tesoura e óculos. Idade recomendada: a partir de 3 anos.     </t>
    </r>
  </si>
  <si>
    <t>ARP 109/2023</t>
  </si>
  <si>
    <t>Banco de Preços</t>
  </si>
  <si>
    <t>casafreitas</t>
  </si>
  <si>
    <t>espacodamagica</t>
  </si>
  <si>
    <r>
      <rPr>
        <rFont val="Calibri"/>
        <b/>
        <color rgb="FF000000"/>
        <sz val="8.0"/>
      </rPr>
      <t>KIT DENTISTA INFANTIL:</t>
    </r>
    <r>
      <rPr>
        <rFont val="Calibri"/>
        <color rgb="FF000000"/>
        <sz val="8.0"/>
      </rPr>
      <t xml:space="preserve"> em material plástico atóxico, contendo, no mínimo, 8 acessórios, entre eles maleta, pinça, escova, espelho, seringa, ferramenta, motor, boca.  Idade recomendada: a partir de 3 anos.</t>
    </r>
  </si>
  <si>
    <t>PNCP</t>
  </si>
  <si>
    <t>zanline</t>
  </si>
  <si>
    <t>atacadocontini</t>
  </si>
  <si>
    <t>queroquero</t>
  </si>
  <si>
    <r>
      <rPr>
        <rFont val="Calibri"/>
        <b/>
        <color rgb="FF000000"/>
        <sz val="8.0"/>
      </rPr>
      <t>KIT JOGO DA MEMÓRIA:</t>
    </r>
    <r>
      <rPr>
        <rFont val="Calibri"/>
        <color rgb="FF000000"/>
        <sz val="8.0"/>
      </rPr>
      <t xml:space="preserve"> Contém 10 jogos da memória de temas variados. Estimula a memória, concentração e percepção visual. Confeccionados em M.D.F.  Cada Jogo é composto por , no mínimo, 20 pares  totalizando 40 peças de 5 x 5 cm cada, serigrafadas em policromia ultravioleta atóxica. Embalagem: Caixa de madeira com tampa serigrafada medindo  aproximadamente 12,5 x 12,5 x 5 cm cada. Idade recomendada: a partir de 3 anos.</t>
    </r>
  </si>
  <si>
    <t>mudocarlu</t>
  </si>
  <si>
    <t>totalbag</t>
  </si>
  <si>
    <r>
      <rPr>
        <rFont val="Calibri"/>
        <b/>
        <color rgb="FF000000"/>
        <sz val="8.0"/>
      </rPr>
      <t xml:space="preserve">KIT ANIMAIS: </t>
    </r>
    <r>
      <rPr>
        <rFont val="Calibri"/>
        <color rgb="FF000000"/>
        <sz val="8.0"/>
      </rPr>
      <t>conjunto de animais confeccionados em plástico ou borracha atóxica. Contendo, no mínimo, 06 animais sortidos , de no mínimo 8cm cada animal.</t>
    </r>
  </si>
  <si>
    <t>ARP 104/2022</t>
  </si>
  <si>
    <t>lcachop</t>
  </si>
  <si>
    <r>
      <rPr>
        <rFont val="Calibri"/>
        <b/>
        <color rgb="FF000000"/>
        <sz val="8.0"/>
      </rPr>
      <t>KIT BÁSICO DE PINCÉIS</t>
    </r>
    <r>
      <rPr>
        <rFont val="Calibri"/>
        <color rgb="FF000000"/>
        <sz val="8.0"/>
      </rPr>
      <t xml:space="preserve"> PARA MAQUIAGEM. QUE CONTENHA NO MINIMO 4 PINCEIS, SENDO UM DE CADA TIPO.</t>
    </r>
  </si>
  <si>
    <t>odinalojadobarbeiro</t>
  </si>
  <si>
    <t>camargodistribuidora</t>
  </si>
  <si>
    <r>
      <rPr>
        <rFont val="Calibri"/>
        <b/>
        <color rgb="FF000000"/>
        <sz val="8.0"/>
      </rPr>
      <t>KIT BRINQUEDO DE BANHO</t>
    </r>
    <r>
      <rPr>
        <rFont val="Calibri"/>
        <color rgb="FF000000"/>
        <sz val="8.0"/>
      </rPr>
      <t>: kit de brinquedos de banho fabricados em EVA colorido no tema "Fundo do Mar", composto por no mínimo 16 peças.</t>
    </r>
  </si>
  <si>
    <t>ciavirtualdobebe</t>
  </si>
  <si>
    <t>bebefacil</t>
  </si>
  <si>
    <t>jaanababy</t>
  </si>
  <si>
    <r>
      <rPr>
        <rFont val="Calibri"/>
        <b/>
        <color rgb="FF000000"/>
        <sz val="8.0"/>
      </rPr>
      <t>Kit com 100 dados brancos 6 faces 16mm</t>
    </r>
    <r>
      <rPr>
        <rFont val="Calibri"/>
        <color rgb="FF000000"/>
        <sz val="8.0"/>
      </rPr>
      <t xml:space="preserve"> ideal para jogos de tabuleiros. Material em Resina, Atóxico. contém 1 pacote com 100 dados.
Dimensão de cada dado: 16mm x 16mm. Certificado Inmetro.
</t>
    </r>
  </si>
  <si>
    <t>kepstore</t>
  </si>
  <si>
    <t>ocasaraodigital</t>
  </si>
  <si>
    <r>
      <rPr>
        <rFont val="Calibri"/>
        <b/>
        <color rgb="FF000000"/>
        <sz val="8.0"/>
      </rPr>
      <t>Kit com cinco brinquedos:</t>
    </r>
    <r>
      <rPr>
        <rFont val="Calibri"/>
        <color rgb="FF000000"/>
        <sz val="8.0"/>
      </rPr>
      <t xml:space="preserve"> Um bichinho em crochê preso a uma argola  + quatro chocalhos de madeira natural, lisa, sem farpas e excelente acabamento. Nos detalhes em que há pintura, essa deve ser atóxica. Descrição dos chocalhos: chocalho 1 medidas aproximadas 9cm x 10,8cm. Objeto em madeira no formato semelhante a um arco ou então "meia lua" na qual constam duas argolas coloridas e na base constam aproximadamente 10 pequenas argolas coloridas. Chocalho 2 = Medidas aproximadas: 5cm x 11,6cm. uma haste de madeira de cor natural com as duas pontas arrendondadas e coloridas. Na haste,  ficam presas 3 argolas que são menores que as pontas arredondadas, não permitindo que as argolas saiam.  Chocalho 3 = Medidas aproximadas: 7cm x 8cm.  Em madeira, formato cilindro com 6 cavilhas na qual para cada cavilha consta uma peça circular de madeira colorida. No topo do chocalho, há uma argola que facilita a manipulação do objeto. Chocalho 4 = Medidas aproximadas: 10,5cm x 7cm.  a base do chocalho tem uma curvatura que lembra o símbolo infinito e no centro há uma haste com acessórios de madeira, como bolinhas, que emitem sons ao serem balançados pelo bebê. </t>
    </r>
  </si>
  <si>
    <t>pezinhosweb</t>
  </si>
  <si>
    <t>mundomirim</t>
  </si>
  <si>
    <r>
      <rPr>
        <rFont val="Calibri"/>
        <b/>
        <color rgb="FF000000"/>
        <sz val="8.0"/>
      </rPr>
      <t>Kit com 4 chocalhos mordedores</t>
    </r>
    <r>
      <rPr>
        <rFont val="Calibri"/>
        <color rgb="FF000000"/>
        <sz val="8.0"/>
      </rPr>
      <t xml:space="preserve"> de material plástico atóxico e partes macias com tema safari. Apresentar certificado InMetro e idade indicada. Medidas aproximadas: Tamanho dos chocalhos varia de 5cm a 14,5 cm</t>
    </r>
  </si>
  <si>
    <t>usbaby</t>
  </si>
  <si>
    <t>picnicbaby</t>
  </si>
  <si>
    <r>
      <rPr>
        <rFont val="Calibri"/>
        <b/>
        <color rgb="FF201F1F"/>
        <sz val="8.0"/>
      </rPr>
      <t xml:space="preserve">kit com 4 pinças retas </t>
    </r>
    <r>
      <rPr>
        <rFont val="Calibri"/>
        <color rgb="FF201F1F"/>
        <sz val="8.0"/>
      </rPr>
      <t>em material plástico para trabalhar a coordenação motora fina. Nas cores:  azul, amarelo neon, laranja neon e verde neon. Medidas aproximadas: 18X10X3 cm</t>
    </r>
  </si>
  <si>
    <r>
      <rPr>
        <rFont val="Calibri"/>
        <b/>
        <color rgb="FF000000"/>
        <sz val="8.0"/>
      </rPr>
      <t>KIT DINOSSAUROS:</t>
    </r>
    <r>
      <rPr>
        <rFont val="Calibri"/>
        <color rgb="FF000000"/>
        <sz val="8.0"/>
      </rPr>
      <t xml:space="preserve"> conjunto contendo no mínimo 8 dinossauros de espécies diferentes, confeccionados em plástico atóxico ou borracha. </t>
    </r>
  </si>
  <si>
    <t>spmixshop</t>
  </si>
  <si>
    <t>ilovemydino</t>
  </si>
  <si>
    <t>lcashop</t>
  </si>
  <si>
    <r>
      <rPr>
        <rFont val="Calibri"/>
        <b/>
        <color rgb="FF000000"/>
        <sz val="8.0"/>
      </rPr>
      <t>KIT COMIDINHAS:</t>
    </r>
    <r>
      <rPr>
        <rFont val="Calibri"/>
        <color rgb="FF000000"/>
        <sz val="8.0"/>
      </rPr>
      <t xml:space="preserve"> confeccionado em plástico resistente, é composto por, no mínimo, 09 peças miniaturas de frutas e verduras com velcro e 02 acessórios diversos (podendo ser faca, tábua de corte, fruteira, prato e etc).</t>
    </r>
  </si>
  <si>
    <t>kiddobrasil</t>
  </si>
  <si>
    <r>
      <rPr>
        <rFont val="Calibri"/>
        <b/>
        <color rgb="FF000000"/>
        <sz val="8.0"/>
      </rPr>
      <t>KIT CARRINHO DE BRINQUEDO A FRICÇÃO:</t>
    </r>
    <r>
      <rPr>
        <rFont val="Calibri"/>
        <color rgb="FF000000"/>
        <sz val="8.0"/>
      </rPr>
      <t xml:space="preserve"> Kit com, no mínimo, 10 carrinhos de brinquedo a fricção: Fabricado em material plástico resistente e atóxico. Com medida aproximada de 6 x 2,5 x 1,5 cm. Cores variadas. Idade recomendada: acima de 3 anos. </t>
    </r>
  </si>
  <si>
    <t>tudodeferramentas</t>
  </si>
  <si>
    <t>europio</t>
  </si>
  <si>
    <t>geekdemilhoes</t>
  </si>
  <si>
    <r>
      <rPr>
        <rFont val="Calibri"/>
        <b/>
        <color rgb="FF000000"/>
        <sz val="8.0"/>
      </rPr>
      <t>KIT CAMINHÃO DE BRINQUEDO A FRICÇÃO:</t>
    </r>
    <r>
      <rPr>
        <rFont val="Calibri"/>
        <color rgb="FF000000"/>
        <sz val="8.0"/>
      </rPr>
      <t xml:space="preserve"> kit com, no mínimo, 3 caminhões de brinquedo a fricção: fabricado em material plástico resistente e atóxico. Dimensão aproximada de cada caminhão 7 cm.</t>
    </r>
  </si>
  <si>
    <t>lojade199online</t>
  </si>
  <si>
    <t>lukatpresentes</t>
  </si>
  <si>
    <r>
      <rPr>
        <rFont val="Calibri"/>
        <b/>
        <color rgb="FF000000"/>
        <sz val="8.0"/>
      </rPr>
      <t xml:space="preserve">KIT DE AREIA DE MODELAR: </t>
    </r>
    <r>
      <rPr>
        <rFont val="Calibri"/>
        <b val="0"/>
        <color rgb="FF000000"/>
        <sz val="8.0"/>
      </rPr>
      <t>Conjunto de areia de modelar, contendo no mínimo 10 acessórios (podendo ser moldes, rolo, rastelo, pá, bandeja e etc) diversos e 03 pacotes/potes de areia colorida.</t>
    </r>
  </si>
  <si>
    <t>suprinform</t>
  </si>
  <si>
    <t>miramart</t>
  </si>
  <si>
    <r>
      <rPr>
        <rFont val="Calibri"/>
        <b/>
        <color rgb="FF000000"/>
        <sz val="8.0"/>
      </rPr>
      <t xml:space="preserve">KIT DE BRINQUEDOS DE ENCAIXAR: </t>
    </r>
    <r>
      <rPr>
        <rFont val="Calibri"/>
        <b val="0"/>
        <color rgb="FF000000"/>
        <sz val="8.0"/>
      </rPr>
      <t>CONFECCIONADO EM MATERIAL PLÁSTICO. CONTÉM NO MÍNIMO 3 BRINQUEDOS DE ENCAIXAR PODENDO SER ELES: SEMI CÍRCULO COM DIVERSAS FORMAS PARA ENCAIXE DE PEÇAS, ARGOLAS DE TAMANHOS DIFERENTES PARA EMPILHAR E TORRE DE CUBOS PARA ENCAIXAR. DIMENSÕES APROXIMADAS DO PRODUTO: 47X31X11CM. DEVE CONTER INDICATIVO DE IDADE RECOMENDADA</t>
    </r>
  </si>
  <si>
    <t>bebesdebody</t>
  </si>
  <si>
    <r>
      <rPr>
        <rFont val="Calibri"/>
        <b/>
        <color theme="1"/>
        <sz val="8.0"/>
      </rPr>
      <t>Kit de massinha de modelar:</t>
    </r>
    <r>
      <rPr>
        <rFont val="Calibri"/>
        <color theme="1"/>
        <sz val="8.0"/>
      </rPr>
      <t xml:space="preserve"> com no mínimo 3 potes de cores diferentes, com aproximadamente 150g cada, atóxico, com formas/moldes de animais</t>
    </r>
  </si>
  <si>
    <t>embapel</t>
  </si>
  <si>
    <t>grafittiartes</t>
  </si>
  <si>
    <t>delivery.casavieira</t>
  </si>
  <si>
    <r>
      <rPr>
        <rFont val="Calibri"/>
        <b/>
        <color theme="1"/>
        <sz val="8.0"/>
      </rPr>
      <t>Kit educativo</t>
    </r>
    <r>
      <rPr>
        <rFont val="Calibri"/>
        <color theme="1"/>
        <sz val="8.0"/>
      </rPr>
      <t xml:space="preserve"> composto com: Conjunto de 05 potinhos coloridos para empilhar - 01 ursinho com 05 anéis (argolas) coloridas - 01 meia bola com formar geométricas diferentes para encaixe mais 12 peças sortidas para encaixar Tamanho Aproximado: Potinhos de empilhar: alt. 3 a 5,5 cm x diam. 3 x 6 cm Ursinho: alt.17 cm x diam. 10 cm Meia Bola: alt. 10 cm x diam. 15 cm  Material: Polietileno Cores:variadas. Apresentar certificação do InMetro e idade indicada. </t>
    </r>
  </si>
  <si>
    <t>alfabay</t>
  </si>
  <si>
    <t>mpbrinquedos</t>
  </si>
  <si>
    <r>
      <rPr>
        <rFont val="Calibri"/>
        <b/>
        <color rgb="FF000000"/>
        <sz val="8.0"/>
      </rPr>
      <t>KIT ESPONJA PARA PINTURA FACIAL</t>
    </r>
    <r>
      <rPr>
        <rFont val="Calibri"/>
        <color rgb="FF000000"/>
        <sz val="8.0"/>
      </rPr>
      <t>, TIPO QUEIJO COM 8 ESPONJAS</t>
    </r>
  </si>
  <si>
    <t>patricinhamake</t>
  </si>
  <si>
    <t>jpanmaquiagem</t>
  </si>
  <si>
    <t>daniellebeatrizmakeup</t>
  </si>
  <si>
    <r>
      <rPr>
        <rFont val="Calibri"/>
        <b/>
        <color rgb="FF000000"/>
        <sz val="8.0"/>
      </rPr>
      <t>KIT MAQUIAGEM DE TERROR</t>
    </r>
    <r>
      <rPr>
        <rFont val="Calibri"/>
        <color rgb="FF000000"/>
        <sz val="8.0"/>
      </rPr>
      <t xml:space="preserve"> COMPOSTO POR 1 MASSA MÁGICA APROX 30G, 1 SANGUE MÁGICO ARTIFICIAL 10 ML, 1 QUEIMADURA ARTÍSTICA ARTIFICIAL 10 ML, 1 ESPÁTULA</t>
    </r>
  </si>
  <si>
    <t>temtemdigital</t>
  </si>
  <si>
    <t>badulakefestas</t>
  </si>
  <si>
    <t>festsonho</t>
  </si>
  <si>
    <r>
      <rPr>
        <rFont val="Calibri"/>
        <b/>
        <color rgb="FF000000"/>
        <sz val="8.0"/>
      </rPr>
      <t>LAPIS DELINEADOR DE OLHOS</t>
    </r>
    <r>
      <rPr>
        <rFont val="Calibri"/>
        <color rgb="FF000000"/>
        <sz val="8.0"/>
      </rPr>
      <t xml:space="preserve"> - cores a definir pela secretaria</t>
    </r>
  </si>
  <si>
    <t>mkbeautystore</t>
  </si>
  <si>
    <t>idmdistribuicoes</t>
  </si>
  <si>
    <t>ambaroriginal</t>
  </si>
  <si>
    <r>
      <rPr>
        <rFont val="Calibri"/>
        <b/>
        <color rgb="FF333333"/>
        <sz val="8.0"/>
      </rPr>
      <t>LEÃO DAREN</t>
    </r>
    <r>
      <rPr>
        <rFont val="Calibri"/>
        <color rgb="FF333333"/>
        <sz val="8.0"/>
      </rPr>
      <t xml:space="preserve"> (MASCOTE) EM PELÚCIA, LEÃO MASCOTE PROERD TAM APROXIMADO 30 x 24cm
ALTURA, COM CAMISETA PRETA ESTAMPADA LOGOTIPO PROERD FRONTAL, CONFECCIONADO EM
MATERIAL 100% POLIÉSTER E ENCHIMENTO DE FIBRA SILICONADA .</t>
    </r>
  </si>
  <si>
    <t>Somos corujas (fornecedor)</t>
  </si>
  <si>
    <t>Blitz Brindes (fornecedor)</t>
  </si>
  <si>
    <t>Schneider e Zimmermann (fornecedor)</t>
  </si>
  <si>
    <t>Brumar Bichos de Pelúcia (fornecedor)</t>
  </si>
  <si>
    <r>
      <rPr>
        <rFont val="Calibri"/>
        <b/>
        <color rgb="FF000000"/>
        <sz val="8.0"/>
      </rPr>
      <t xml:space="preserve">LINCE ALFABETO: </t>
    </r>
    <r>
      <rPr>
        <rFont val="Calibri"/>
        <color rgb="FF000000"/>
        <sz val="8.0"/>
      </rPr>
      <t>Jogo tipo "LINCE ALFABETO". Contém, no mínimo, 1 tabuleiro, 1 saco plástico, 18 fichas coloridas, 121 cartelas ilustradas e 1 manual de instruções. Idade recomendada: maiores de 5 anos.</t>
    </r>
  </si>
  <si>
    <r>
      <rPr>
        <rFont val="Calibri"/>
        <b/>
        <color theme="1"/>
        <sz val="8.0"/>
      </rPr>
      <t>LUPA:</t>
    </r>
    <r>
      <rPr>
        <rFont val="Calibri"/>
        <color theme="1"/>
        <sz val="8.0"/>
      </rPr>
      <t xml:space="preserve"> Medindo Aproximadamente 90mm x 20cm de comprimento. Aumento de no minimo  2,5x.</t>
    </r>
  </si>
  <si>
    <t>usinainfo</t>
  </si>
  <si>
    <t>bisturi</t>
  </si>
  <si>
    <t>casadomecanico</t>
  </si>
  <si>
    <r>
      <rPr>
        <rFont val="Calibri"/>
        <b/>
        <color rgb="FF000000"/>
        <sz val="8.0"/>
      </rPr>
      <t>MÁSCARA PARA CÍLIOS HIPOALERGÊNICA</t>
    </r>
    <r>
      <rPr>
        <rFont val="Calibri"/>
        <color rgb="FF000000"/>
        <sz val="8.0"/>
      </rPr>
      <t>, CORES A DEFINIR</t>
    </r>
  </si>
  <si>
    <t>liderpharma</t>
  </si>
  <si>
    <t>belezanaweb</t>
  </si>
  <si>
    <t>casadoalergico</t>
  </si>
  <si>
    <r>
      <rPr>
        <rFont val="Calibri"/>
        <b/>
        <color rgb="FF000000"/>
        <sz val="8.0"/>
      </rPr>
      <t xml:space="preserve">Mesa Didática Infantil De Encaixe </t>
    </r>
    <r>
      <rPr>
        <rFont val="Calibri"/>
        <color rgb="FF000000"/>
        <sz val="8.0"/>
      </rPr>
      <t>. Produto contém 1 mesa plástica colorida, com aproximadamente 20,5 cm; Na base, "tampa" da mesa existem 4 espaços vazados para deslize de 4 formas geométricas que acompanham o produto; peças que remetem ao animal centopeia e que giram;  1 telefone + discador interativo. Apresentar registro Inmetro e idade indicativa com idade a partir de 10 meses.</t>
    </r>
  </si>
  <si>
    <t>eletronicadelivery</t>
  </si>
  <si>
    <t>Magazine Luiza</t>
  </si>
  <si>
    <t>itsmybaby</t>
  </si>
  <si>
    <r>
      <rPr>
        <rFont val="Calibri"/>
        <b/>
        <color rgb="FF000000"/>
        <sz val="8.0"/>
      </rPr>
      <t>MICROSCÓPIO ÓPTICO</t>
    </r>
    <r>
      <rPr>
        <rFont val="Calibri"/>
        <color rgb="FF000000"/>
        <sz val="8.0"/>
      </rPr>
      <t xml:space="preserve">: Microscópio Biológico Binocular - Aumento 40x a 1000X - 4 Objetivas Acromáticas - Lâmpada de LED - Bivolt                                                                                         
</t>
    </r>
  </si>
  <si>
    <t>e-labcommerce</t>
  </si>
  <si>
    <t>lojaprolab</t>
  </si>
  <si>
    <t>lojanetlab</t>
  </si>
  <si>
    <r>
      <rPr>
        <rFont val="Calibri"/>
        <b/>
        <color rgb="FF000000"/>
        <sz val="8.0"/>
      </rPr>
      <t>MINI FÁBRICA DE MASSINHA</t>
    </r>
    <r>
      <rPr>
        <rFont val="Calibri"/>
        <color rgb="FF000000"/>
        <sz val="8.0"/>
      </rPr>
      <t>: CONTÉM 2 POTES DE MASSINHA DE 13G CADA, DE DUAS CORES DIFERENTES, E 1 FERRAMENTA COM TEXTURAS E MOLDES. COMPOSIÇÃO/MATERIAL: PLÁSTICO, ÁGUA, CARBOIDRATOS DE CEREAIS, CLORETO DE SÓDIO, CLORETO DE CÁLCIO, HIDROCARBONETOS ALIFÁTICOS, FRAGRÂNCIA, METIL. PODE CONTER ÁCIDO CÍTRICO, SECANTE E PIGMENTOS DE GRAU ALIMENTÍCIO, CONFORME A COR. POSSUI 3 PEÇAS. IDADE RECOMENDADA: A PARTIR DE 3 ANOS. DIMENSÕES APROXIMADAS DA EMBALAGEM: 13,3X10,5X3,3CM.</t>
    </r>
  </si>
  <si>
    <t>toysteam</t>
  </si>
  <si>
    <t>babykidsfraldas</t>
  </si>
  <si>
    <t>attacktoys</t>
  </si>
  <si>
    <r>
      <rPr>
        <rFont val="Calibri"/>
        <b/>
        <color theme="1"/>
        <sz val="8.0"/>
      </rPr>
      <t>Mini Jogo da velha interativo de madeira</t>
    </r>
    <r>
      <rPr>
        <rFont val="Calibri"/>
        <color theme="1"/>
        <sz val="8.0"/>
      </rPr>
      <t>. Tabuleiro feito com base de madeira, possui 9 peças coloridas em madeira em formato de cruz ou "X" e circulos. Tamanho (aprox.) tabuleiro: 14 x 14 x 0.7cm / Tamanho das peças(aprox.): 3,5 x 3,5cm</t>
    </r>
  </si>
  <si>
    <t>criativae</t>
  </si>
  <si>
    <t>cestoukids</t>
  </si>
  <si>
    <t>upscresci</t>
  </si>
  <si>
    <r>
      <rPr>
        <rFont val="Calibri"/>
        <b/>
        <color theme="1"/>
        <sz val="8.0"/>
      </rPr>
      <t>Montessori Box de Atividades</t>
    </r>
    <r>
      <rPr>
        <rFont val="Calibri"/>
        <color theme="1"/>
        <sz val="8.0"/>
      </rPr>
      <t>: Emoções, o conjunto deve conter cerca de 14 cartões temáticos coloridos e um guia impresso com informações claras para pais e educadores</t>
    </r>
  </si>
  <si>
    <t>todolivro</t>
  </si>
  <si>
    <t>brincriarte</t>
  </si>
  <si>
    <t>lojacolaedecora</t>
  </si>
  <si>
    <r>
      <rPr>
        <rFont val="Calibri"/>
        <b/>
        <color rgb="FF000000"/>
        <sz val="8.0"/>
      </rPr>
      <t>MORDEDOR</t>
    </r>
    <r>
      <rPr>
        <rFont val="Calibri"/>
        <color rgb="FF000000"/>
        <sz val="8.0"/>
      </rPr>
      <t>: MORDEDOR COLORIDO CONFECCIONADO EM PLÁSTICO ATÓXICO, LIVRE DE BPA E LAVÁVEL. CONTÉM PEÇAS DO TIPO ARGOLAS QUE SE MOVIMENTAM PARA INTERAÇÃO DO BEBÊ. COM DIMENSÕES APROXIMADAS DE 18CM DE ALTURA. DEVE CONSTAR NA EMBALAGEM O INDICATIVO DE IDADE RECOMENDADA.</t>
    </r>
  </si>
  <si>
    <t>fonodopapa</t>
  </si>
  <si>
    <t>casaobatoys</t>
  </si>
  <si>
    <t>babyekids</t>
  </si>
  <si>
    <r>
      <rPr>
        <rFont val="Calibri"/>
        <b/>
        <color theme="1"/>
        <sz val="8.0"/>
      </rPr>
      <t xml:space="preserve">Mordedor carrinho </t>
    </r>
    <r>
      <rPr>
        <rFont val="Calibri"/>
        <color theme="1"/>
        <sz val="8.0"/>
      </rPr>
      <t>produzido em Vinil colorido atóxico. Mede Aproximadamente 11cm de Comprimento. Modelo a ser escolhido pela contratante. Apresentar certificao Inmetro e idade recomendada.</t>
    </r>
  </si>
  <si>
    <t>nivalmix</t>
  </si>
  <si>
    <r>
      <rPr>
        <rFont val="Calibri"/>
        <b/>
        <color rgb="FF000000"/>
        <sz val="8.0"/>
      </rPr>
      <t>NHAC NHAC</t>
    </r>
    <r>
      <rPr>
        <rFont val="Calibri"/>
        <color rgb="FF000000"/>
        <sz val="8.0"/>
      </rPr>
      <t>:  Jogo tipo "Nhac Nhac - Estratégia para Pequenos", assim como no jogo da velha, o objetivo é completar uma fileira com três peças da mesma cor. A grande diferença aqui é que as peças tem 3 tamanhos diferentes, assim, você pode colocar uma sob outra do adversário, dando uma nova dinâmica às partidas.</t>
    </r>
  </si>
  <si>
    <t>mundogalapagos</t>
  </si>
  <si>
    <t>tavernareal</t>
  </si>
  <si>
    <r>
      <rPr>
        <rFont val="Calibri"/>
        <b/>
        <color rgb="FF000000"/>
        <sz val="8.0"/>
      </rPr>
      <t xml:space="preserve">PALAVRAS CRUZADAS: </t>
    </r>
    <r>
      <rPr>
        <rFont val="Calibri"/>
        <color rgb="FF000000"/>
        <sz val="8.0"/>
      </rPr>
      <t xml:space="preserve">Jogo tipo "PALAVRAS CRUZADAS" consistindo na formação de palavras cruzadas sobre um tabuleiro, usando pedras cujos valores variam de acordo com a letra. Contém, no mínimo, 1 tabuleiro impresso, 4 suportes para as pedras em madeira, 120 pedras, sendo 117 impressas e 3 em branco.  </t>
    </r>
  </si>
  <si>
    <t>lebiscuit</t>
  </si>
  <si>
    <r>
      <rPr>
        <rFont val="Calibri"/>
        <b/>
        <color rgb="FF000000"/>
        <sz val="8.0"/>
      </rPr>
      <t>PANCAKE 10G</t>
    </r>
    <r>
      <rPr>
        <rFont val="Calibri"/>
        <color rgb="FF000000"/>
        <sz val="8.0"/>
      </rPr>
      <t xml:space="preserve">, CORES A DEFINIR.
</t>
    </r>
  </si>
  <si>
    <t>colormake</t>
  </si>
  <si>
    <t>festaefantasias</t>
  </si>
  <si>
    <t>lojaalineborges</t>
  </si>
  <si>
    <r>
      <rPr>
        <rFont val="Calibri"/>
        <b/>
        <color rgb="FF404040"/>
        <sz val="8.0"/>
      </rPr>
      <t xml:space="preserve">Patinete Infantil Dobrável - Com 3 Rodas </t>
    </r>
    <r>
      <rPr>
        <rFont val="Calibri"/>
        <color rgb="FF404040"/>
        <sz val="8.0"/>
      </rPr>
      <t>- Produto nas cores azul, amarela ou verde.   Patinete em material plástico e metal com 2 rodas emborrachadas e com brilho automático na parte frontal e 1 rodinha com freio na parte traseira, com opção de 4 regulagens de altura do guidão ao acionar botão.  Medidas aproximadas do produto: (A x l x p)= 71cm x 22cm x 56cm. Suportar, no minimo até 35kg. Apresentar certificado Inmetro, idade recomendada e peso máximo suportado</t>
    </r>
  </si>
  <si>
    <t>doremibrinquedos</t>
  </si>
  <si>
    <t>sackscenter</t>
  </si>
  <si>
    <r>
      <rPr>
        <rFont val="Calibri"/>
        <b/>
        <color rgb="FF404040"/>
        <sz val="8.0"/>
      </rPr>
      <t xml:space="preserve">Patinete Infantil Dobrável - Com 3 Rodas </t>
    </r>
    <r>
      <rPr>
        <rFont val="Calibri"/>
        <color rgb="FF404040"/>
        <sz val="8.0"/>
      </rPr>
      <t xml:space="preserve">- Produto nas cores azul, amarela ou verde.   Patinete em material plástico e metal com 2 rodas emborrachadas e com brilho automático na parte frontal e 1 rodinha com freio na parte traseira, com opção de 4 regulagens de altura do guidão ao acionar botão.  Medidas aproximadas do produto: (A x l x p)= 71cm x 22cm x 56cm. Suportar, no minimo até 35kg. Apresentar certificado Inmetro, idade recomendada e peso máximo suportado. </t>
    </r>
    <r>
      <rPr>
        <rFont val="Calibri"/>
        <b/>
        <color rgb="FF404040"/>
        <sz val="8.0"/>
      </rPr>
      <t>COTA PARA ME E EPP CONF. LEI 147/2014.</t>
    </r>
  </si>
  <si>
    <r>
      <rPr>
        <rFont val="Calibri"/>
        <b/>
        <color theme="1"/>
        <sz val="8.0"/>
      </rPr>
      <t>PRANCHA DE SELEÇÃO</t>
    </r>
    <r>
      <rPr>
        <rFont val="Calibri"/>
        <color theme="1"/>
        <sz val="8.0"/>
      </rPr>
      <t>: confeccionado em MDF, contendo uma base medindo aproximadamente 19 x 20cm, contendo no mínimo 16 peças geométricas divididas em 4 formas.</t>
    </r>
  </si>
  <si>
    <t>lojaapoio</t>
  </si>
  <si>
    <r>
      <rPr>
        <rFont val="Calibri"/>
        <b/>
        <color theme="1"/>
        <sz val="8.0"/>
      </rPr>
      <t>PERRENGUE KIDS</t>
    </r>
    <r>
      <rPr>
        <rFont val="Calibri"/>
        <color theme="1"/>
        <sz val="8.0"/>
      </rPr>
      <t xml:space="preserve"> - contendo 40 cartas perrengue e 15 cartas revelação</t>
    </r>
  </si>
  <si>
    <r>
      <rPr>
        <rFont val="Calibri"/>
        <b/>
        <color rgb="FF222222"/>
        <sz val="8.0"/>
      </rPr>
      <t xml:space="preserve">Puxador Educacional Montessori </t>
    </r>
    <r>
      <rPr>
        <rFont val="Calibri"/>
        <color rgb="FF222222"/>
        <sz val="8.0"/>
      </rPr>
      <t xml:space="preserve">– Baby Plus  Material: Partes em plástico e partes em Silicone antialérgico ABS. A lateral do brinquedo apresenta botões macios para a criança tocar e pressionar. Apresenta aproximadamente 6 cordões coloridos e texturizados que podem ser puxados de um lado para outro do disco central. </t>
    </r>
  </si>
  <si>
    <t>rehappy</t>
  </si>
  <si>
    <t>ofertkids</t>
  </si>
  <si>
    <r>
      <rPr>
        <rFont val="Calibri"/>
        <b/>
        <color rgb="FF373737"/>
        <sz val="8.0"/>
      </rPr>
      <t xml:space="preserve">Qual é a Palavra? </t>
    </r>
    <r>
      <rPr>
        <rFont val="Calibri"/>
        <color rgb="FF373737"/>
        <sz val="8.0"/>
      </rPr>
      <t>O objetivo é procurar as letras nos dados e encaixá-los no suporte para formar a palavra desejada</t>
    </r>
    <r>
      <rPr>
        <rFont val="Calibri"/>
        <b/>
        <color rgb="FF373737"/>
        <sz val="8.0"/>
      </rPr>
      <t xml:space="preserve">. </t>
    </r>
    <r>
      <rPr>
        <rFont val="Calibri"/>
        <color rgb="FF373737"/>
        <sz val="8.0"/>
      </rPr>
      <t>6 dados plásticos -6 conjunto de adesivos -36 cartelas com palavras e ilustrações -1 base de cartão -1 manual de instruções</t>
    </r>
  </si>
  <si>
    <t>casajoka</t>
  </si>
  <si>
    <r>
      <rPr>
        <rFont val="Calibri"/>
        <b/>
        <color rgb="FF000000"/>
        <sz val="8.0"/>
      </rPr>
      <t>QUEBRA-CABEÇA GIGANTE - BRINCADEIRAS DE RUA:</t>
    </r>
    <r>
      <rPr>
        <rFont val="Calibri"/>
        <color rgb="FF000000"/>
        <sz val="8.0"/>
      </rPr>
      <t xml:space="preserve"> Quebra-cabeça em tamanho gigante contendo, no mínimo 36 peças com tema de Brincadeiras de Rua.</t>
    </r>
  </si>
  <si>
    <r>
      <rPr>
        <rFont val="Calibri"/>
        <b/>
        <color rgb="FF000000"/>
        <sz val="8.0"/>
      </rPr>
      <t xml:space="preserve">ROADBLOCK: </t>
    </r>
    <r>
      <rPr>
        <rFont val="Calibri"/>
        <color rgb="FF000000"/>
        <sz val="8.0"/>
      </rPr>
      <t>Jogo tipo "Roadblock" contendo, no mínimo, 1 tabuleiro, 4 edifícios, 6 carros de polícia, 1 carro vermelho e um livreto com desafios e soluções. Deve conter informações da idade recomendada.</t>
    </r>
  </si>
  <si>
    <t>pirilamponatal</t>
  </si>
  <si>
    <t>mundobiobr</t>
  </si>
  <si>
    <r>
      <rPr>
        <rFont val="Calibri"/>
        <b/>
        <color theme="1"/>
        <sz val="8.0"/>
      </rPr>
      <t>Roda das emoções</t>
    </r>
    <r>
      <rPr>
        <rFont val="Calibri"/>
        <color theme="1"/>
        <sz val="8.0"/>
      </rPr>
      <t xml:space="preserve"> - Uso profissional - Rodas com aproximadamente 18 cm de diâmetro, miolo papelão de cerca de 1,65 mm, Seta de cerca 4 x 1,5 cm, cantos arredondados, fixada com ilhós</t>
    </r>
  </si>
  <si>
    <t>bbdu.com.br</t>
  </si>
  <si>
    <t>toctoctoc</t>
  </si>
  <si>
    <r>
      <rPr>
        <rFont val="Calibri"/>
        <b/>
        <color rgb="FF000000"/>
        <sz val="8.0"/>
      </rPr>
      <t xml:space="preserve">RORY'S STORY CUBES: </t>
    </r>
    <r>
      <rPr>
        <rFont val="Calibri"/>
        <color rgb="FF000000"/>
        <sz val="8.0"/>
      </rPr>
      <t xml:space="preserve">Jogo tipo "Rory's Story Cube" para improvisação de histórias. Composto por, no mínimo, 9 dados, sendo que cada um deles possui seis ícones diferentes. </t>
    </r>
  </si>
  <si>
    <t>tocadotabuleiro</t>
  </si>
  <si>
    <r>
      <rPr>
        <rFont val="Calibri"/>
        <b/>
        <color rgb="FF000000"/>
        <sz val="8.0"/>
      </rPr>
      <t>SACOLÃO CRIATIVO</t>
    </r>
    <r>
      <rPr>
        <rFont val="Calibri"/>
        <color rgb="FF000000"/>
        <sz val="8.0"/>
      </rPr>
      <t>: CONFECCIONADO EM PLÁSTICO RÍGIDO ATÓXICO DE ALTO BRILHO. CONTENDO NO MÍNIMO 700 PEÇAS EM CORES, FORMATOS E ENCAIXES DIVERSOS. ACONDICIONADOS EM SACOLA DE PVC, COM ZÍPER E ALÇA OU EMBALAGEM SIMILAR. DEVENDO CONSTAS NA EMBALAGEM INDICATIVO DE IDADE APROPRIADA.</t>
    </r>
  </si>
  <si>
    <t>karoane</t>
  </si>
  <si>
    <t>imperiodosbrinquedos</t>
  </si>
  <si>
    <r>
      <rPr>
        <rFont val="Calibri"/>
        <b/>
        <color rgb="FF000000"/>
        <sz val="8.0"/>
      </rPr>
      <t>SÓ UMA</t>
    </r>
    <r>
      <rPr>
        <rFont val="Calibri"/>
        <color rgb="FF000000"/>
        <sz val="8.0"/>
      </rPr>
      <t>: Jogo tipo "Só uma - Adivinhação", trata-se de um jogo de festa cooperativa. Contendo, no mínimo, 110 cartas, 7 cavaletes plásticos, 7 canetinhas hidrográficas e 1 livreto de regras.</t>
    </r>
  </si>
  <si>
    <t>bambalalaobrinquedos</t>
  </si>
  <si>
    <r>
      <rPr>
        <rFont val="Calibri"/>
        <b/>
        <color rgb="FF000000"/>
        <sz val="8.0"/>
      </rPr>
      <t>SOMBRA PARA OLHOS</t>
    </r>
    <r>
      <rPr>
        <rFont val="Calibri"/>
        <color rgb="FF000000"/>
        <sz val="8.0"/>
      </rPr>
      <t xml:space="preserve"> - cores a definir pela secretaria</t>
    </r>
  </si>
  <si>
    <t>brendacosmeticosshop</t>
  </si>
  <si>
    <t>estacaodamake</t>
  </si>
  <si>
    <t>kosmeticos</t>
  </si>
  <si>
    <r>
      <rPr>
        <rFont val="Calibri"/>
        <b/>
        <color theme="1"/>
        <sz val="8.0"/>
      </rPr>
      <t>TABULEIRO DA ANSIEDADE</t>
    </r>
    <r>
      <rPr>
        <rFont val="Calibri"/>
        <color theme="1"/>
        <sz val="8.0"/>
      </rPr>
      <t xml:space="preserve"> - Jogo tabuleiro tipo DA ANSIEDADE contendo:  01 tabuleiro, 01 dado, 02 pinos, 21 cartas azuis "situações ansiogênicas", 20 cartas verdes "sensações fisiológicas naturais da ansiedade", 20 cartas brancas "distorções cognitivas", 08 cartas amarelas "reações emocionais", 25 cartas marrons "comportamento", 04 cartas vermelhas "questionamentos gerais", 01 manual de instruções.</t>
    </r>
  </si>
  <si>
    <t>conectepsi</t>
  </si>
  <si>
    <r>
      <rPr>
        <rFont val="Calibri"/>
        <b/>
        <color rgb="FF000000"/>
        <sz val="8.0"/>
      </rPr>
      <t xml:space="preserve">TANGRAM: </t>
    </r>
    <r>
      <rPr>
        <rFont val="Calibri"/>
        <b val="0"/>
        <color rgb="FF000000"/>
        <sz val="8.0"/>
      </rPr>
      <t xml:space="preserve"> Tabuleiro confeccionado em MDF, medindo aproximadamente 200x200mm, contendo 07 peças em madeira em cores diversas.</t>
    </r>
  </si>
  <si>
    <t>ARP 25/2023-1</t>
  </si>
  <si>
    <r>
      <rPr>
        <rFont val="Calibri"/>
        <b/>
        <color rgb="FF000000"/>
        <sz val="8.0"/>
      </rPr>
      <t>Tapete de Atividades com piano para bebês</t>
    </r>
    <r>
      <rPr>
        <rFont val="Calibri"/>
        <color rgb="FF000000"/>
        <sz val="8.0"/>
      </rPr>
      <t>: O produto deve apresentar acessórios (móbiles) de estimulação visual, auditiva, tátil e motora para bebês a partir de 0 meses, sendo no minimo 4 brinquedos com sons de chocalhos.  O tapete deve ser alcochoado e confortável. Além do tapete e dos acessórios de estimulos, o produto deve apresentar a estrutura em formato de arco/barra macia na qual que serão anexados os acessórios de estimulos ao bebê e 1 teclado interativo removivel com 4 teclas iluminadas. Produto deve ser certificado pelo InMetro. Cores a definir pela secretaria solicitante. Medidas aproximadas do produto: 43cm x 48cm x 72cm</t>
    </r>
  </si>
  <si>
    <t>amaramar</t>
  </si>
  <si>
    <t>tosstore</t>
  </si>
  <si>
    <r>
      <rPr>
        <rFont val="Calibri"/>
        <b/>
        <color theme="1"/>
        <sz val="8.0"/>
      </rPr>
      <t>Tesouras de transferência Kit com 2 Formato Meia Bola</t>
    </r>
    <r>
      <rPr>
        <rFont val="Calibri"/>
        <color theme="1"/>
        <sz val="8.0"/>
      </rPr>
      <t xml:space="preserve"> Kit Contém 2 tesouras de transferência de objetos no formato meia bola, nas cores roxo e verde para treinar a coordenação motora fina e transferência de objetos. Dimensões aproximadas 28 × 15 × 5 cm</t>
    </r>
  </si>
  <si>
    <t>materiaisparabrincar</t>
  </si>
  <si>
    <r>
      <rPr>
        <rFont val="Calibri"/>
        <b/>
        <color rgb="FF000000"/>
        <sz val="8.0"/>
      </rPr>
      <t>TINTA FACIAL</t>
    </r>
    <r>
      <rPr>
        <rFont val="Calibri"/>
        <color rgb="FF000000"/>
        <sz val="8.0"/>
      </rPr>
      <t xml:space="preserve"> COM 6 CORES </t>
    </r>
    <r>
      <rPr>
        <rFont val="Calibri"/>
        <b/>
        <color rgb="FF000000"/>
        <sz val="8.0"/>
      </rPr>
      <t>METÁLICAS</t>
    </r>
  </si>
  <si>
    <t>kalunga</t>
  </si>
  <si>
    <t>papelariaartnova</t>
  </si>
  <si>
    <t>lojasfranca</t>
  </si>
  <si>
    <r>
      <rPr>
        <rFont val="Calibri"/>
        <b/>
        <color rgb="FF000000"/>
        <sz val="8.0"/>
      </rPr>
      <t>TINTA FACIAL</t>
    </r>
    <r>
      <rPr>
        <rFont val="Calibri"/>
        <color rgb="FF000000"/>
        <sz val="8.0"/>
      </rPr>
      <t>, KIT CREMOSO COM 10 CORES, CAIXA COM 10 POTES.</t>
    </r>
  </si>
  <si>
    <t>extrafesta</t>
  </si>
  <si>
    <t>papelariacriativa</t>
  </si>
  <si>
    <r>
      <rPr>
        <rFont val="Calibri"/>
        <b/>
        <color rgb="FF000000"/>
        <sz val="8.0"/>
      </rPr>
      <t>TINTA FACIAL LÍQUIDA</t>
    </r>
    <r>
      <rPr>
        <rFont val="Calibri"/>
        <color rgb="FF000000"/>
        <sz val="8.0"/>
      </rPr>
      <t>, 25 ML. CORES A DEFINIR.</t>
    </r>
  </si>
  <si>
    <t>perfumariasumire</t>
  </si>
  <si>
    <r>
      <rPr>
        <rFont val="Calibri"/>
        <b/>
        <color rgb="FF000000"/>
        <sz val="8.0"/>
      </rPr>
      <t>TINTA FACIAL LÍQUIDA NEON</t>
    </r>
    <r>
      <rPr>
        <rFont val="Calibri"/>
        <color rgb="FF000000"/>
        <sz val="8.0"/>
      </rPr>
      <t>, 15ML. CORES A DEFINIR</t>
    </r>
  </si>
  <si>
    <t>lojadoce</t>
  </si>
  <si>
    <t>lembrancachique</t>
  </si>
  <si>
    <r>
      <rPr>
        <rFont val="Calibri"/>
        <b/>
        <color rgb="FF000000"/>
        <sz val="8.0"/>
      </rPr>
      <t>TINTA PARA PINTURA FACIAL</t>
    </r>
    <r>
      <rPr>
        <rFont val="Calibri"/>
        <color rgb="FF000000"/>
        <sz val="8.0"/>
      </rPr>
      <t xml:space="preserve">, À BASE DE ÁGUA OU VASELINA, ATÓXICA, DE FABRICAÇÃO NACIONAL, DERMATOLOGICAMENTE TESTADA, CAIXA COM 6 FRASCOS DE 15 ML CADA, NAS CORES: PRETO, BRANCO, AMARELO, AZUL, VERDE E VERMELHO. ACOMPANHADA DE 1 PINCEL. </t>
    </r>
  </si>
  <si>
    <t>isofestascuritiba</t>
  </si>
  <si>
    <t>casaefesta</t>
  </si>
  <si>
    <r>
      <rPr>
        <rFont val="Calibri"/>
        <b/>
        <color rgb="FF000000"/>
        <sz val="8.0"/>
      </rPr>
      <t>TINTA PARA PINTURA FACIAL E CORPORAL</t>
    </r>
    <r>
      <rPr>
        <rFont val="Calibri"/>
        <color rgb="FF000000"/>
        <sz val="8.0"/>
      </rPr>
      <t>, USO PROFISSIONAL, FRASCOS DE 15 ML CADA, CORES GLITTER: PRETO, BRANCO, AMARELO, AZUL, VERDE,LARANJA,LILÁS,MARRON,ROSA E VERMELHO.</t>
    </r>
  </si>
  <si>
    <t>acasadasartes</t>
  </si>
  <si>
    <t>papelariakobrasol</t>
  </si>
  <si>
    <t>acriativaonline</t>
  </si>
  <si>
    <r>
      <rPr>
        <rFont val="Calibri"/>
        <b/>
        <color rgb="FF404040"/>
        <sz val="8.0"/>
      </rPr>
      <t xml:space="preserve">Torre Inteligente 34 Peças Jogo No Estojo Madeira Educativo. </t>
    </r>
    <r>
      <rPr>
        <rFont val="Calibri"/>
        <b val="0"/>
        <color rgb="FF404040"/>
        <sz val="8.0"/>
      </rPr>
      <t xml:space="preserve">Para jogar, a criança deve empilhar as bases quadradas e depois, apoiar os cilindros sobre as cores correspondentes. Composição:  Estojo em MDF com medida aproximada de 16,5 x 7,5cm , 34 peças sendo: 10 bases em madeira  medindo aproximadamente  6 x 6 cm, coloridas com as cores correspondentes às cores das peças cilindras para que a criança faça a correspondencia e 24 cilindros coloridos medindo no minimo  5 cm de altura e 1,50 cm de diâmetro. </t>
    </r>
  </si>
  <si>
    <t>imaginebrinquedo</t>
  </si>
  <si>
    <r>
      <rPr>
        <rFont val="Calibri"/>
        <b/>
        <color rgb="FF000000"/>
        <sz val="8.0"/>
      </rPr>
      <t xml:space="preserve">TORRE MALUCA: </t>
    </r>
    <r>
      <rPr>
        <rFont val="Calibri"/>
        <color rgb="FF000000"/>
        <sz val="8.0"/>
      </rPr>
      <t xml:space="preserve">Contém 10 peças coloridas empilháveis em material plástico atóxico. Desenvolve a imaginação, a concentração, a coordenação motora e estimula a capacidade de usar as mãos e olhos simultaneamente para realizar a atividade. Acondicionado em sacola de PVC. Medidas aproximadas do produto: 12,5 x 8,5 x 27 cm. Deve conter indicativo de idade recomendada. </t>
    </r>
  </si>
  <si>
    <t>grandeencanto</t>
  </si>
  <si>
    <r>
      <rPr>
        <rFont val="Calibri"/>
        <b/>
        <color rgb="FF000000"/>
        <sz val="8.0"/>
      </rPr>
      <t xml:space="preserve">TORSO: </t>
    </r>
    <r>
      <rPr>
        <rFont val="Calibri"/>
        <b val="0"/>
        <color rgb="FF000000"/>
        <sz val="8.0"/>
      </rPr>
      <t>Modelo de torso assexuado de aproximadamente 50cm,  mostra com detalhes estrutura anatômica do corpo humano com órgãos, sistema de vasos sanguíneos, ossos, músculos e linfonodos. Partes do modelo são desmontáveis e removíveis, totalizando  no mínimo 12 peças. Confeccionado em resina plástica de alta qualidade, montado sobre base.</t>
    </r>
  </si>
  <si>
    <t>marcamedica</t>
  </si>
  <si>
    <t>elabcommerce</t>
  </si>
  <si>
    <t>centermedical</t>
  </si>
  <si>
    <r>
      <rPr>
        <rFont val="Calibri"/>
        <b/>
        <color rgb="FF000000"/>
        <sz val="8.0"/>
      </rPr>
      <t xml:space="preserve">Treino Cerebral </t>
    </r>
    <r>
      <rPr>
        <rFont val="Calibri"/>
        <color rgb="FF000000"/>
        <sz val="8.0"/>
      </rPr>
      <t>Contém: 504 peças. Sendo 8 placas medindo 208mm x 208mmx 3mm com modelos para fazer as figuras , 01 placa de 235mm x 235mm x 3 mm com orifícios como gabarito, 495 contas coloridos em plástico nas cores: 140 vermelhas, 110 brancas, 60 verdes, 60 marrons, 50 azuis, 50 amarelas e 25 pretas. Medidas aproximadas do produto (LxAxP) 38cm x 27cm x 4cm. Acondicionadas em uma caixa de madeira.</t>
    </r>
  </si>
  <si>
    <r>
      <rPr>
        <rFont val="Calibri"/>
        <b/>
        <color rgb="FF000000"/>
        <sz val="8.0"/>
      </rPr>
      <t xml:space="preserve">TREM DE EMPILHAR: </t>
    </r>
    <r>
      <rPr>
        <rFont val="Calibri"/>
        <color rgb="FF000000"/>
        <sz val="8.0"/>
      </rPr>
      <t>conjunto de no mínimo três vagões de trem com rodinhas, confeccionado em material plástico. Podendo empilhar os vagões, encaixar ou conectá-los para puxar. Deve conter indicativo de idade recomendada.</t>
    </r>
  </si>
  <si>
    <t>cicibrinksbaby</t>
  </si>
  <si>
    <t>lojasamp</t>
  </si>
  <si>
    <r>
      <rPr>
        <rFont val="Calibri"/>
        <b/>
        <color rgb="FF000000"/>
        <sz val="8.0"/>
      </rPr>
      <t xml:space="preserve">TRICICLO: </t>
    </r>
    <r>
      <rPr>
        <rFont val="Calibri"/>
        <color rgb="FF000000"/>
        <sz val="8.0"/>
      </rPr>
      <t>TRICICLO FABRICADO EM PLÁSTICO RÍGIDO, ASSENTO ANATÔMICO, COM APROXIMADAMENTE 50CM/60 CM COMPRIMENTO, PESO MÁXIMO SUPORTADO ATÉ 21KG, CERTIFICADO PELO INMETRO ou certificação equivalente</t>
    </r>
  </si>
  <si>
    <t>lojasafubra</t>
  </si>
  <si>
    <t>webcontinental</t>
  </si>
  <si>
    <r>
      <rPr>
        <rFont val="Calibri"/>
        <b/>
        <color theme="1"/>
        <sz val="8.0"/>
      </rPr>
      <t xml:space="preserve">Triciclo Infantil em Alumínio </t>
    </r>
    <r>
      <rPr>
        <rFont val="Calibri"/>
        <color theme="1"/>
        <sz val="8.0"/>
      </rPr>
      <t xml:space="preserve"> brinquedo contendo: Quadro, garfo e guidão em alumínio.  Assento confortável, pneus silenciosos, menos escorregadios,porém leves e duráveis.  Com manoplas atóxicas, plaquinha e buzina “fon-fon”. Apresentar certificado Inmetro e idade recomendada como a partir de 18 meses. Entregar item montado. Dimensões aproximadas: 64 x 46 x 52 centímetros. Cores predominantes: verde, azul e amarelo</t>
    </r>
  </si>
  <si>
    <t>casabaires</t>
  </si>
  <si>
    <t>negobike</t>
  </si>
  <si>
    <r>
      <rPr>
        <rFont val="Calibri"/>
        <b/>
        <color theme="1"/>
        <sz val="8.0"/>
      </rPr>
      <t xml:space="preserve">Triciclo Infantil em Alumínio </t>
    </r>
    <r>
      <rPr>
        <rFont val="Calibri"/>
        <color theme="1"/>
        <sz val="8.0"/>
      </rPr>
      <t xml:space="preserve"> brinquedo contendo: Quadro, garfo e guidão em alumínio.  Assento confortável, pneus silenciosos, menos escorregadios,porém leves e duráveis.  Com manoplas atóxicas, plaquinha e buzina “fon-fon”. Apresentar certificado Inmetro e idade recomendada como a partir de 18 meses. Entregar item montado. Dimensões aproximadas: 64 x 46 x 52 centímetros. Cores predominantes: verde, azul e amarelo. </t>
    </r>
    <r>
      <rPr>
        <rFont val="Calibri"/>
        <b/>
        <color theme="1"/>
        <sz val="8.0"/>
      </rPr>
      <t>COTA PARA ME E EPP CONF. LEI 147/2014.</t>
    </r>
  </si>
  <si>
    <r>
      <rPr>
        <rFont val="Calibri"/>
        <b/>
        <color rgb="FF000000"/>
        <sz val="8.0"/>
      </rPr>
      <t xml:space="preserve">TRIMINÓ: </t>
    </r>
    <r>
      <rPr>
        <rFont val="Calibri"/>
        <color rgb="FF000000"/>
        <sz val="8.0"/>
      </rPr>
      <t>O jogo tem por objetivo organizar os triângulos dentro da base, formando os pares das cores correspondentes. Contém, no mínimo, 1 embalagem, 1 jogo de aproximadamente 22 x 19 cm e 25 peças.</t>
    </r>
  </si>
  <si>
    <t>minieinstein</t>
  </si>
  <si>
    <t>mundoekko</t>
  </si>
  <si>
    <r>
      <rPr>
        <rFont val="Calibri"/>
        <b/>
        <color theme="1"/>
        <sz val="8.0"/>
      </rPr>
      <t>Túnel Centopeia</t>
    </r>
    <r>
      <rPr>
        <rFont val="Calibri"/>
        <color theme="1"/>
        <sz val="8.0"/>
      </rPr>
      <t xml:space="preserve"> cor azul e um lado translúcida. Confeccionada em poliéster lavável e colorido, revestida com mola espiral. Medidas aproximadas:  3,5m x 0,60 m. Acondicionada em sacola de tecido de poliéster com zíper e alça.</t>
    </r>
  </si>
  <si>
    <r>
      <rPr>
        <rFont val="Calibri"/>
        <b/>
        <color theme="1"/>
        <sz val="8.0"/>
      </rPr>
      <t>UESTOP</t>
    </r>
    <r>
      <rPr>
        <rFont val="Calibri"/>
        <color theme="1"/>
        <sz val="8.0"/>
      </rPr>
      <t xml:space="preserve"> jogo de cartas, tipo "UESTOP"  contendo 52 cartas de categoria, 05 cartas de números, 06 cartas de ação, 01 carta de vitória, 01 manual de instruções.</t>
    </r>
  </si>
  <si>
    <t>alquimistasdosjogos</t>
  </si>
  <si>
    <t>caixinhaboardgames</t>
  </si>
  <si>
    <r>
      <rPr>
        <rFont val="Calibri"/>
        <b/>
        <color rgb="FF000000"/>
        <sz val="8.0"/>
      </rPr>
      <t>UNO:</t>
    </r>
    <r>
      <rPr>
        <rFont val="Calibri"/>
        <color rgb="FF000000"/>
        <sz val="8.0"/>
      </rPr>
      <t xml:space="preserve"> JOGO DE CARTAS TIPO "UNO". Inclui 114 cartas, 3 cartas personalizáveis e 1 carta extra de regra.  Deve conter indicativo de idade recomendada. </t>
    </r>
  </si>
  <si>
    <t>menorpreco</t>
  </si>
  <si>
    <t>dinka</t>
  </si>
  <si>
    <t>TOTAL</t>
  </si>
  <si>
    <r>
      <rPr>
        <rFont val="Calibri"/>
        <b/>
        <color rgb="FF000000"/>
        <sz val="8.0"/>
      </rPr>
      <t>ALFABETO MÓVEL PEDAGÓGICO:</t>
    </r>
    <r>
      <rPr>
        <rFont val="Calibri"/>
        <b val="0"/>
        <color rgb="FF000000"/>
        <sz val="8.0"/>
      </rPr>
      <t xml:space="preserve"> alfabeto móvel colorido, confeccionado em madeira/MDF e com, no mínimo, 114 peças e acondicionadas em caixa de mdf.</t>
    </r>
  </si>
  <si>
    <r>
      <rPr>
        <rFont val="Calibri"/>
        <b/>
        <color rgb="FF000000"/>
        <sz val="8.0"/>
      </rPr>
      <t xml:space="preserve">ANTI VIRUS MUTATION: </t>
    </r>
    <r>
      <rPr>
        <rFont val="Calibri"/>
        <color rgb="FF000000"/>
        <sz val="8.0"/>
      </rPr>
      <t>Jogo de lógica tipo "Anti Virus Mutation", contendo, no mínimo, 1 tabuleiro de jogo, 6 peças coloridas de quebra-cabeça, 3 peças redondas brancas e 1 livreto com 60 desafios e soluções.</t>
    </r>
  </si>
  <si>
    <r>
      <rPr>
        <rFont val="Calibri"/>
        <b/>
        <color rgb="FF000000"/>
        <sz val="8.0"/>
      </rPr>
      <t>BABY PÉIA</t>
    </r>
    <r>
      <rPr>
        <rFont val="Calibri"/>
        <color rgb="FF000000"/>
        <sz val="8.0"/>
      </rPr>
      <t>:  brinquedo educativo do tipo "baby péia", fabricada em plástico resistente e colorido, composto por rampas onde as bolinhas escorregam. Acompanha 01 martelinho e 03 bolinhas coloridas.</t>
    </r>
  </si>
  <si>
    <r>
      <rPr>
        <rFont val="Calibri"/>
        <b/>
        <color theme="1"/>
        <sz val="8.0"/>
      </rPr>
      <t>BANCO IMOBILIÁRIO</t>
    </r>
    <r>
      <rPr>
        <rFont val="Calibri"/>
        <color theme="1"/>
        <sz val="8.0"/>
      </rPr>
      <t xml:space="preserve"> - Jogo tipo tabuleiro BANCO IMOBILIÁRIO contendo: 01 tabuleiro, 28 títulos de propriedade, 32 cartões revés ou sorte, 380 notas, 80 casas plásticas, 02 dados, 06 peões, 01 manual de instruções</t>
    </r>
  </si>
  <si>
    <r>
      <rPr>
        <rFont val="Calibri"/>
        <b/>
        <color theme="1"/>
        <sz val="8.0"/>
      </rPr>
      <t xml:space="preserve">BARALHO DA AUTOESTIMA </t>
    </r>
    <r>
      <rPr>
        <rFont val="Calibri"/>
        <color theme="1"/>
        <sz val="8.0"/>
      </rPr>
      <t>(feminina).  Caixinha contendo 90 cartas coloridas, no tamanho 9 x 5,7 cm, de 5 cores diferentes (verde, rosa, azul, lilás e amarelo), para potencializar a autoestima feminina. Deve conter folheto explicativo.</t>
    </r>
  </si>
  <si>
    <r>
      <rPr>
        <rFont val="Calibri"/>
        <b/>
        <color theme="1"/>
        <sz val="8.0"/>
      </rPr>
      <t>Baralho do transtorno de oposição desafiante</t>
    </r>
    <r>
      <rPr>
        <rFont val="Calibri"/>
        <color theme="1"/>
        <sz val="8.0"/>
      </rPr>
      <t xml:space="preserve"> - contendo 1 cartão de psicoeducação contendo informações claras e objetivas sobre as características do Transtorno de Oposição Desafiante (TOD), aproximadamente 16 cartas de sintomas (com figuras de meninas e meninos) e aproximadamente 50 cartas de situações divididas em 10 categorias</t>
    </r>
  </si>
  <si>
    <r>
      <rPr>
        <rFont val="Calibri"/>
        <b/>
        <color rgb="FF000000"/>
        <sz val="8.0"/>
      </rPr>
      <t>BARCO DIDÁTICO</t>
    </r>
    <r>
      <rPr>
        <rFont val="Calibri"/>
        <color rgb="FF000000"/>
        <sz val="8.0"/>
      </rPr>
      <t>:  barco em plástico resistente colorido, que acompanha peças em formas geométricas para encaixar.</t>
    </r>
  </si>
  <si>
    <r>
      <rPr>
        <rFont val="Calibri"/>
        <b/>
        <color theme="1"/>
        <sz val="8.0"/>
      </rPr>
      <t>BATE COM MARTELO</t>
    </r>
    <r>
      <rPr>
        <rFont val="Calibri"/>
        <color theme="1"/>
        <sz val="8.0"/>
      </rPr>
      <t xml:space="preserve">:  brinquedo confeccionado em plástico resistente, em que o objetivo é bater nos bichinhos com o martelo. Conforme que um bicho desce, outro sobe e não pode deixar nenhum escapar. Composto por, no mínimo, uma base, 4 bichinhos e um martelinho. </t>
    </r>
  </si>
  <si>
    <r>
      <rPr>
        <rFont val="Calibri"/>
        <b/>
        <color theme="1"/>
        <sz val="8.0"/>
      </rPr>
      <t>BATE COM MARTELO</t>
    </r>
    <r>
      <rPr>
        <rFont val="Calibri"/>
        <color theme="1"/>
        <sz val="8.0"/>
      </rPr>
      <t xml:space="preserve">:  brinquedo confeccionado em plástico resistente, em que o objetivo é bater nos bichinhos com o martelo. Conforme que um bicho desce, outro sobe e não pode deixar nenhum escapar. Composto por, no mínimo, uma base, 4 bichinhos e um martelinho. </t>
    </r>
    <r>
      <rPr>
        <rFont val="Calibri"/>
        <b/>
        <color theme="1"/>
        <sz val="8.0"/>
      </rPr>
      <t>COTA PARA ME E EPP CONF. LEI 147/2014.</t>
    </r>
  </si>
  <si>
    <r>
      <rPr>
        <rFont val="Calibri"/>
        <b/>
        <color rgb="FF000000"/>
        <sz val="8.0"/>
      </rPr>
      <t xml:space="preserve">BINGO CONTAS: </t>
    </r>
    <r>
      <rPr>
        <rFont val="Calibri"/>
        <b val="0"/>
        <color rgb="FF000000"/>
        <sz val="8.0"/>
      </rPr>
      <t>Jogo tipo "BINGO CONTAS".  Contém, no mínimo, 4 tabuleiros, 36 cartelas com números, 1 gabarito, 1 saco plástico e 1 regra. Idade recomendada: maiores de 5 anos.</t>
    </r>
  </si>
  <si>
    <r>
      <rPr>
        <rFont val="Calibri"/>
        <b/>
        <color theme="1"/>
        <sz val="8.0"/>
      </rPr>
      <t>BOLA DE PANO</t>
    </r>
    <r>
      <rPr>
        <rFont val="Calibri"/>
        <color theme="1"/>
        <sz val="8.0"/>
      </rPr>
      <t xml:space="preserve"> : Bola macia, leve, com cores alegres e vibrantes. 100% Fibra de Poliéster, Enchimento 100% Algodão Polipropileno, com Chocalho 100% Poliestireno. Dimensões aproximadas 15cm. Apresentar certificado Inmetro e idade recomendada. </t>
    </r>
  </si>
  <si>
    <r>
      <rPr>
        <rFont val="Calibri"/>
        <b/>
        <color rgb="FF000000"/>
        <sz val="8.0"/>
      </rPr>
      <t>BOLA ENCAIXA</t>
    </r>
    <r>
      <rPr>
        <rFont val="Calibri"/>
        <color rgb="FF000000"/>
        <sz val="8.0"/>
      </rPr>
      <t>:  bola educativa que monta e desmonta. Fabricada em plástico resistente e colorido, contém no mínimo 5 peças, sendo 1 eixo e 4 peças de encaixe.</t>
    </r>
  </si>
  <si>
    <r>
      <rPr>
        <rFont val="Calibri"/>
        <b/>
        <color rgb="FF444444"/>
        <sz val="8.0"/>
      </rPr>
      <t>Bola vinil</t>
    </r>
    <r>
      <rPr>
        <rFont val="Calibri"/>
        <color rgb="FF444444"/>
        <sz val="8.0"/>
      </rPr>
      <t xml:space="preserve"> infantil  Tamanho: 8" (Tamanho Tradicional de Bola de Futebol) Diâmetro: 20cm Circunferência aproximada entre: 62cm e 67cm. Cores sortidas. Entregar produto cheio/com ar. Selo Inmetro e idade recomendada</t>
    </r>
  </si>
  <si>
    <r>
      <rPr>
        <rFont val="Calibri"/>
        <b/>
        <color rgb="FF000000"/>
        <sz val="8.0"/>
      </rPr>
      <t>BONECA BEBÊ BRANCA:</t>
    </r>
    <r>
      <rPr>
        <rFont val="Calibri"/>
        <color rgb="FF000000"/>
        <sz val="8.0"/>
      </rPr>
      <t xml:space="preserve"> composição do produto em vinil, plástico e roupa em tecido. Composto por uma boneca com cabeça, ombros e pernas articulados acompanhado de uma roupa com possibilidade de por e tirar, e laço/faixa na cabeça. Medindo aproximadamente 40 cm. Idade recomendada: a partir de 4 anos. </t>
    </r>
  </si>
  <si>
    <r>
      <rPr>
        <rFont val="Calibri"/>
        <b/>
        <color rgb="FF000000"/>
        <sz val="8.0"/>
      </rPr>
      <t>BONECA BEBÊ NEGRA:</t>
    </r>
    <r>
      <rPr>
        <rFont val="Calibri"/>
        <color rgb="FF000000"/>
        <sz val="8.0"/>
      </rPr>
      <t xml:space="preserve"> composição do produto em vinil, plástico e roupa em tecido. Composto por uma boneca com cabeça, ombros e pernas articulados acompanhado de uma roupa com possibilidade de por e tirar, e laço/faixa na cabeça. Medindo aproximadamente 40 cm. Idade recomendada: a partir de 4 anos. </t>
    </r>
  </si>
  <si>
    <r>
      <rPr>
        <rFont val="Calibri"/>
        <b/>
        <color rgb="FF000000"/>
        <sz val="8.0"/>
      </rPr>
      <t>Brinquedo Educativo com Guizo Sensorial Visual</t>
    </r>
    <r>
      <rPr>
        <rFont val="Calibri"/>
        <color rgb="FF000000"/>
        <sz val="8.0"/>
      </rPr>
      <t>: Brinquedo confeccionado em madeira em formato cilindro kit composto por 2 unidades, bases redondas, cavilhas de madeira coloridas, pintadas com tinta atóxica. Há dentro de cada produto 2 bolinhas de cores diferentes (pintadas com tinta atóxica) e 1 guiso metálico. Tamanho aproximado do brinquedo: 7cm x 8 cm.</t>
    </r>
  </si>
  <si>
    <r>
      <rPr>
        <rFont val="Calibri"/>
        <b/>
        <color theme="1"/>
        <sz val="8.0"/>
      </rPr>
      <t>Brinquedo Educativo De Madeira Como Me Sinto</t>
    </r>
    <r>
      <rPr>
        <rFont val="Calibri"/>
        <color theme="1"/>
        <sz val="8.0"/>
      </rPr>
      <t xml:space="preserve"> Ursinho Babebi - contendo 1 Tabuleiro, 28 Peças com Expressões e 12 Fichas com os Sentimentos.</t>
    </r>
  </si>
  <si>
    <r>
      <rPr>
        <rFont val="Calibri"/>
        <b/>
        <color rgb="FF000000"/>
        <sz val="8.0"/>
      </rPr>
      <t>Brinquedo Educativo de Montar Caixinha Veste Bem Ela</t>
    </r>
    <r>
      <rPr>
        <rFont val="Calibri"/>
        <color rgb="FF000000"/>
        <sz val="8.0"/>
      </rPr>
      <t xml:space="preserve"> com 15 Peças. Composta por 1 caixinha de madeira com ilustração de uma personagem, 4 expressões de rosto para ser trocados conforme o vestuário, e peças de tecidos com cores variadas para compor o figurino, todos acondicionados na caixinha. O brinquedo pedagógico tem como principal objetivo, criar diversos figurinos de acordo com a criatividade das crianças. Feito todo em madeira e tecido, este brinquedo trabalha as expressões faciais, imaginação, combinação, reprodução de vestuário, coordenação e associação. 1 Brinquedo Educativo de Montar Caixinha Veste Bem Ela com 15 Peças.</t>
    </r>
  </si>
  <si>
    <r>
      <rPr>
        <rFont val="Calibri"/>
        <b/>
        <color rgb="FF000000"/>
        <sz val="8.0"/>
      </rPr>
      <t>Brinquedo Educativo de Montar Caixinha Veste Bem Ele</t>
    </r>
    <r>
      <rPr>
        <rFont val="Calibri"/>
        <color rgb="FF000000"/>
        <sz val="8.0"/>
      </rPr>
      <t xml:space="preserve"> com 15 Peças. Composta por 1 caixinha de madeira com ilustração de um personagem, 4 expressões de rosto para ser trocados conforme o vestuário, e peças de tecidos com cores variadas para compor o figurino, todos acondicionados na caixinha. O brinquedo pedagógico tem como principal objetivo, criar diversos figurinos de acordo com a criatividade das crianças. Feito todo em madeira e tecido, este brinquedo trabalha as expressões faciais, imaginação, combinação, reprodução de vestuário, coordenação e associação. 1 Brinquedo Educativo de Montar Caixinha Veste Bem Ela com 15 Peças.</t>
    </r>
  </si>
  <si>
    <r>
      <rPr>
        <rFont val="Calibri"/>
        <b/>
        <color rgb="FF000000"/>
        <sz val="8.0"/>
      </rPr>
      <t>BRINQUEDO DE ENCAIXE</t>
    </r>
    <r>
      <rPr>
        <rFont val="Calibri"/>
        <color rgb="FF000000"/>
        <sz val="8.0"/>
      </rPr>
      <t xml:space="preserve">: Produto em madeira com base quadrada e haste também em madeira que permita o encaixe de peças para formar uma torre/pirâmide de encaixe.  O produto deve vir com peças de madeira no </t>
    </r>
    <r>
      <rPr>
        <rFont val="Calibri"/>
        <b/>
        <color rgb="FF000000"/>
        <sz val="8.0"/>
      </rPr>
      <t>formato de pedras</t>
    </r>
    <r>
      <rPr>
        <rFont val="Calibri"/>
        <color rgb="FF000000"/>
        <sz val="8.0"/>
      </rPr>
      <t xml:space="preserve"> e orificio que permita o encaixe na haste. Dimensões aproximadas do produto: 14cm x 14cm x 17 cm. Apresentar registro Inmetro e idade indicada. A madeira não pode apresentar farpas. Cor natural da madeira.</t>
    </r>
  </si>
  <si>
    <r>
      <rPr>
        <rFont val="Calibri"/>
        <b/>
        <color rgb="FF000000"/>
        <sz val="8.0"/>
      </rPr>
      <t>BRINQUEDO DE ENCAIXE</t>
    </r>
    <r>
      <rPr>
        <rFont val="Calibri"/>
        <color rgb="FF000000"/>
        <sz val="8.0"/>
      </rPr>
      <t xml:space="preserve">: Produto em madeira com base quadrada e haste também em madeira que permita o encaixe de peças para formar uma torre/pirâmide de encaixe.  O produto deve vir com peças de madeira no </t>
    </r>
    <r>
      <rPr>
        <rFont val="Calibri"/>
        <b/>
        <color rgb="FF000000"/>
        <sz val="8.0"/>
      </rPr>
      <t>formato quadrado</t>
    </r>
    <r>
      <rPr>
        <rFont val="Calibri"/>
        <color rgb="FF000000"/>
        <sz val="8.0"/>
      </rPr>
      <t xml:space="preserve"> e orificio que permita o encaixe na haste. Dimensões aproximadas do produto: 14cm x 14cm x 17 cm. Apresentar registro Inmetro e idade indicada. A madeira não pode apresentar farpas. Cor natural da madeira.</t>
    </r>
  </si>
  <si>
    <r>
      <rPr>
        <rFont val="Calibri"/>
        <b/>
        <color rgb="FF000000"/>
        <sz val="8.0"/>
      </rPr>
      <t>BRINQUEDO DE ENCAIXE</t>
    </r>
    <r>
      <rPr>
        <rFont val="Calibri"/>
        <color rgb="FF000000"/>
        <sz val="8.0"/>
      </rPr>
      <t xml:space="preserve">: Produto em madeira com base quadrada e haste também em madeira que permita o encaixe de peças para formar uma torre/pirâmide de encaixe.  O produto deve vir com peças de madeira no </t>
    </r>
    <r>
      <rPr>
        <rFont val="Calibri"/>
        <b/>
        <color rgb="FF000000"/>
        <sz val="8.0"/>
      </rPr>
      <t>formato circular</t>
    </r>
    <r>
      <rPr>
        <rFont val="Calibri"/>
        <color rgb="FF000000"/>
        <sz val="8.0"/>
      </rPr>
      <t xml:space="preserve"> e orificio que permita o encaixe na haste. Dimensões aproximadas do produto: 14cm x 14cm x 17 cm. Apresentar registro Inmetro e idade indicada. A madeira não pode apresentar farpas. Cor natural da madeira.</t>
    </r>
  </si>
  <si>
    <r>
      <rPr>
        <rFont val="Calibri"/>
        <b/>
        <color rgb="FF000000"/>
        <sz val="8.0"/>
      </rPr>
      <t>Brinquedo de madeira circulos concêntricos de encaixe</t>
    </r>
    <r>
      <rPr>
        <rFont val="Calibri"/>
        <color rgb="FF000000"/>
        <sz val="8.0"/>
      </rPr>
      <t>. O produto contem 1 base de madeira, 12 argolas grandes coloridas e 12 argolas pequenas coloridas de madeira, pintura atoxica. Dimensões: Base de madeira: 24 x 18 (altura x largura) Argolas Grandes: 5 cm Argolas. Pequenas: 3 cm</t>
    </r>
  </si>
  <si>
    <r>
      <rPr>
        <rFont val="Calibri"/>
        <b/>
        <color rgb="FF000000"/>
        <sz val="8.0"/>
      </rPr>
      <t>Brinquedos de montar composto por 9 blocos de madeira para formar figuras de  6 animais diferentes</t>
    </r>
    <r>
      <rPr>
        <rFont val="Calibri"/>
        <color rgb="FF000000"/>
        <sz val="8.0"/>
      </rPr>
      <t>. Medidas aproximadas do kit montado: 13,5 x 13,5 x 4,5 cm. Inclui cartões com desenho dos animais, idênticos às imagens do quebra-cabeça.</t>
    </r>
  </si>
  <si>
    <r>
      <rPr>
        <rFont val="Calibri"/>
        <b/>
        <color rgb="FF000000"/>
        <sz val="8.0"/>
      </rPr>
      <t xml:space="preserve">Brinquedo para bebê composto por 01 encaixa em formato de borboleta </t>
    </r>
    <r>
      <rPr>
        <rFont val="Calibri"/>
        <color rgb="FF000000"/>
        <sz val="8.0"/>
      </rPr>
      <t>e 04  aberturas para que sejam colocados os 6 blocos  geométricos coloridos para encaixe na caixa. Dimensões do Produto aprox.(AxLxP): 17 x 11 x 27 cm. Material: Plástico. Apresentar certificado INmetro e idade recomendada</t>
    </r>
  </si>
  <si>
    <r>
      <rPr>
        <rFont val="Calibri"/>
        <b/>
        <color rgb="FF000000"/>
        <sz val="8.0"/>
      </rPr>
      <t>Brinquedo Magnetico de Montar 3D Educativo</t>
    </r>
    <r>
      <rPr>
        <rFont val="Calibri"/>
        <color rgb="FF000000"/>
        <sz val="8.0"/>
      </rPr>
      <t>. Kit composto por 25 peças  coloridas, arredondadas com metal nas pontas, seguras e maleáveis que permite a criança montar diferentes estruturas.</t>
    </r>
  </si>
  <si>
    <r>
      <rPr>
        <rFont val="Calibri"/>
        <b/>
        <color rgb="FF000000"/>
        <sz val="8.0"/>
      </rPr>
      <t>CAIXA DE FERRAMENTAS:</t>
    </r>
    <r>
      <rPr>
        <rFont val="Calibri"/>
        <color rgb="FF000000"/>
        <sz val="8.0"/>
      </rPr>
      <t xml:space="preserve"> kit de caixa de ferramentas confeccionada em plástico resistente colorido. Contém, no mínimo, 1 caixa e 17 itens entre ferramentas e acessórios. Idade recomendada: a partir de 3 anos.</t>
    </r>
  </si>
  <si>
    <r>
      <rPr>
        <rFont val="Calibri"/>
        <b/>
        <color rgb="FF000000"/>
        <sz val="8.0"/>
      </rPr>
      <t>Caminhão de madeira e 4 retângulos</t>
    </r>
    <r>
      <rPr>
        <rFont val="Calibri"/>
        <color rgb="FF000000"/>
        <sz val="8.0"/>
      </rPr>
      <t xml:space="preserve"> coloridos de tamanhos diferentes para encaixe que formam um piramide na haste de madeira do caminhão. Madeira reflorestada maciça e tinta atóxica. Medidas aproximadas:  15 cm (comp.) x 10 cm (alt.) x 9 cm (larg.). Apresentar selo Inmetro e idade recomendada</t>
    </r>
  </si>
  <si>
    <r>
      <rPr>
        <rFont val="Calibri"/>
        <b/>
        <color rgb="FF000000"/>
        <sz val="8.0"/>
      </rPr>
      <t>CAMINHÃO - FORMAS:</t>
    </r>
    <r>
      <rPr>
        <rFont val="Calibri"/>
        <color rgb="FF000000"/>
        <sz val="8.0"/>
      </rPr>
      <t xml:space="preserve"> Caminhão em material plástico atóxico, com caçamba para encaixar peças de diferentes formas geométricas. Contém peças para encaixe. Idade recomendada: a partir de 3 anos.  </t>
    </r>
  </si>
  <si>
    <r>
      <rPr>
        <rFont val="Calibri"/>
        <b/>
        <color rgb="FF000000"/>
        <sz val="8.0"/>
      </rPr>
      <t xml:space="preserve">CARRINHO DE BRINQUEDO: </t>
    </r>
    <r>
      <rPr>
        <rFont val="Calibri"/>
        <color rgb="FF000000"/>
        <sz val="8.0"/>
      </rPr>
      <t>simples de plástico atóxico com cantos arredondados, com quatro rodinhas. Modelos e cores diversas.  Dimensões aproximadas 10 cm de comprimento. Selo INMETRO ou certificação equivalente</t>
    </r>
  </si>
  <si>
    <r>
      <rPr>
        <rFont val="Calibri"/>
        <b/>
        <color rgb="FF404040"/>
        <sz val="8.0"/>
      </rPr>
      <t>Cidadela</t>
    </r>
    <r>
      <rPr>
        <rFont val="Calibri"/>
        <color rgb="FF404040"/>
        <sz val="8.0"/>
      </rPr>
      <t xml:space="preserve"> Conjunto com 4 árvores, 4 bonecos e 33 blocos geométricos com diversos tamanhos e formas, para criar uma cidadela, um castelo ou o que a imaginação permitir!  Material utilizado: madeira maciça. Acabamento: tinta e cera atóxicas. Embalagem: Caixa em cartão duplex e micro ondulado kraft com impressões. Idade recomendada: acima de 18 meses. Certificado Inmetro.</t>
    </r>
  </si>
  <si>
    <r>
      <rPr>
        <rFont val="Calibri"/>
        <b/>
        <color rgb="FF404040"/>
        <sz val="8.0"/>
      </rPr>
      <t>Cidadela</t>
    </r>
    <r>
      <rPr>
        <rFont val="Calibri"/>
        <color rgb="FF404040"/>
        <sz val="8.0"/>
      </rPr>
      <t xml:space="preserve"> Conjunto com 4 árvores, 4 bonecos e 33 blocos geométricos com diversos tamanhos e formas, para criar uma cidadela, um castelo ou o que a imaginação permitir!  Material utilizado: madeira maciça. Acabamento: tinta e cera atóxicas. Embalagem: Caixa em cartão duplex e micro ondulado kraft com impressões. Idade recomendada: acima de 18 meses. Certificado Inmetro. </t>
    </r>
    <r>
      <rPr>
        <rFont val="Calibri"/>
        <b/>
        <color rgb="FF404040"/>
        <sz val="8.0"/>
      </rPr>
      <t>COTA PARA ME E EPP CONF. LEI 147/2014.</t>
    </r>
  </si>
  <si>
    <r>
      <rPr>
        <rFont val="Calibri"/>
        <b/>
        <color rgb="FF000000"/>
        <sz val="8.0"/>
      </rPr>
      <t>Combine e Encaixe</t>
    </r>
    <r>
      <rPr>
        <rFont val="Calibri"/>
        <color rgb="FF000000"/>
        <sz val="8.0"/>
      </rPr>
      <t xml:space="preserve"> é um 1 conjunto com 10 argolas e 1 haste para fazer as combinações conforme os 9 modelos dos gabaritos. O conjunto é composto por argolas coloridas. Em uma base de madeira, é colocado um painel com cores sortidas. Itens inclusos / peça: Contém 10 argolas, 1 Peça em madeira com uma base e 1 haste, 9 placas com os modelos dos gabaritos+ 1 Bolsa de plástico transparente, com zíper. Comprimento: 17 cm; Largura: 12 cm;  Altura: 29 cm;  Peso: 0,940 kg. Material atóxico. Apresentar certificado Inmetro e idade recomendada. </t>
    </r>
  </si>
  <si>
    <r>
      <rPr>
        <rFont val="Calibri"/>
        <b/>
        <color rgb="FF000000"/>
        <sz val="8.0"/>
      </rPr>
      <t>Conjunto de encaixe combinando imagens</t>
    </r>
    <r>
      <rPr>
        <rFont val="Calibri"/>
        <color rgb="FF000000"/>
        <sz val="8.0"/>
      </rPr>
      <t xml:space="preserve"> composto por 15 peças. Cada peça mede aproximadamente 80x80mm. Produto confeccionado em plástico polipropileno atóxico de alto brilho e cores vivas. As peças são ilustradas nos quatro lados, possibilitando combiná-las e formar diferentes imagens. O produto deve vir acondicionado em sacola de PVC cristal, transparente e alça de nylon. Nota Inmetro e indicação de idade recomendada.</t>
    </r>
  </si>
  <si>
    <r>
      <rPr>
        <rFont val="Calibri"/>
        <b/>
        <color rgb="FF000000"/>
        <sz val="8.0"/>
      </rPr>
      <t xml:space="preserve">CONJUNTO DE MASSINHA - FÁBRICA DE  SORVETE: </t>
    </r>
    <r>
      <rPr>
        <rFont val="Calibri"/>
        <b val="0"/>
        <color rgb="FF000000"/>
        <sz val="8.0"/>
      </rPr>
      <t xml:space="preserve">Conjunto composto por no mínimo 4 potinhos de massinhas de cores diversas (aproximadamente 50g cada), 1 playset "Fábrica de Sorvete" e  acessórios em formatos diversos para montagem de todos os tipos de sorvete. </t>
    </r>
  </si>
  <si>
    <r>
      <rPr>
        <rFont val="Calibri"/>
        <b/>
        <color rgb="FF000000"/>
        <sz val="8.0"/>
      </rPr>
      <t>CUBO DE ATIVIDADES:</t>
    </r>
    <r>
      <rPr>
        <rFont val="Calibri"/>
        <color rgb="FF000000"/>
        <sz val="8.0"/>
      </rPr>
      <t xml:space="preserve"> confeccionado em tecido e espuma. Contendo, no mínimo, 2 peças medindo aproximadamente 150 x 150 mm, com atividades para coodernação motora. Fixado aos cubos podem conter: ziper, cadarço, velcro, fecho gancho, botão de pressão.</t>
    </r>
  </si>
  <si>
    <r>
      <rPr>
        <rFont val="Calibri"/>
        <b/>
        <color rgb="FF444444"/>
        <sz val="8.0"/>
      </rPr>
      <t>Cubo Didático Grande,</t>
    </r>
    <r>
      <rPr>
        <rFont val="Calibri"/>
        <color rgb="FF444444"/>
        <sz val="8.0"/>
      </rPr>
      <t xml:space="preserve"> Divertido e colorido. Muitas atividades em um só brinquedo. Cada face uma atividade: 1) 5 formas geométricas e alça para levar 2) 5 formas geometricas e portinha abre e fecha 3) Telefone com agenda para escrever e aprender os números de telefone da família 4) Engrenagem com animais e sua comida e rolinho girátorio 5) 1 puzzle hipopotamos com 1 puzzle macaco6) 1 puzzle leão com 1 puzzle elefante. Medidas aproximadas do Cubo: 28 x 28 x 28 Cm ( C x L x A )</t>
    </r>
  </si>
  <si>
    <r>
      <rPr>
        <rFont val="Calibri"/>
        <b/>
        <color rgb="FF000000"/>
        <sz val="8.0"/>
      </rPr>
      <t>Cubos emojis</t>
    </r>
    <r>
      <rPr>
        <rFont val="Calibri"/>
        <color rgb="FF000000"/>
        <sz val="8.0"/>
      </rPr>
      <t xml:space="preserve"> Blocos/cubos de construção de emojis com diferentes expressões, peças lixadas e pintadas, feitas de madeira durável e tintas não tóxicas. Kit composto por 16 blocos + 64 cartões de expressão </t>
    </r>
  </si>
  <si>
    <r>
      <rPr>
        <rFont val="Calibri"/>
        <b/>
        <color theme="1"/>
        <sz val="8.0"/>
      </rPr>
      <t>Descobrindo as Emoções</t>
    </r>
    <r>
      <rPr>
        <rFont val="Calibri"/>
        <color theme="1"/>
        <sz val="8.0"/>
      </rPr>
      <t xml:space="preserve"> - Jogo Educativo - deve conter cerca de 8 cartelas, 24 fichas, deve contemplar as 6 emoções (alegria, tristeza, raiva, medo, vergonha e surpresa)</t>
    </r>
  </si>
  <si>
    <r>
      <rPr>
        <rFont val="Calibri"/>
        <b/>
        <color theme="1"/>
        <sz val="8.0"/>
      </rPr>
      <t>Dominó associação de Ideias</t>
    </r>
    <r>
      <rPr>
        <rFont val="Calibri"/>
        <color theme="1"/>
        <sz val="8.0"/>
      </rPr>
      <t xml:space="preserve"> no qual a partir de fichas com figuras de objetos do cotidiano, as crianças farão associações lógicas. Uma caixa, tipo estojo, com 28 peças com imagens ilustrativas, medindo 7,0 x 3,5cm. Material durável, feito de madeira.</t>
    </r>
  </si>
  <si>
    <r>
      <rPr>
        <rFont val="Calibri"/>
        <b/>
        <color rgb="FF000000"/>
        <sz val="8.0"/>
      </rPr>
      <t>DOMINÓ METADES:</t>
    </r>
    <r>
      <rPr>
        <rFont val="Calibri"/>
        <color rgb="FF000000"/>
        <sz val="8.0"/>
      </rPr>
      <t xml:space="preserve"> Confeccionado em M.D.F., contendo, no mínimo, 28 peças ilustradas. Deve conter indicativo de idade recomendada. </t>
    </r>
  </si>
  <si>
    <t>fibracirurgica</t>
  </si>
  <si>
    <r>
      <rPr>
        <rFont val="Calibri"/>
        <b/>
        <color rgb="FF000000"/>
        <sz val="8.0"/>
      </rPr>
      <t xml:space="preserve">DISCO DE FRAÇÕES: </t>
    </r>
    <r>
      <rPr>
        <rFont val="Calibri"/>
        <color rgb="FF000000"/>
        <sz val="8.0"/>
      </rPr>
      <t>Conjunto de círculos coloridos confeccionados em MDF, contendo no mínimo, 12 círculos divididos de 1 inteiro a 20 avos.</t>
    </r>
  </si>
  <si>
    <r>
      <rPr>
        <rFont val="Calibri, Arial"/>
        <b/>
        <color rgb="FF000000"/>
        <sz val="8.0"/>
      </rPr>
      <t xml:space="preserve">DIXIT: </t>
    </r>
    <r>
      <rPr>
        <rFont val="Calibri, Arial"/>
        <b val="0"/>
        <color rgb="FF000000"/>
        <sz val="8.0"/>
      </rPr>
      <t>Jogo de cartas, 3 a 6 jogadores a partir de 8 anos, tempo de Jogo 30 minutos. Descubra qual a carta escolhida pelo narrador entre todas as que estão em jogo e ganhe pontos. Criado por Jean-Louis Roubira.</t>
    </r>
  </si>
  <si>
    <r>
      <rPr>
        <rFont val="Calibri"/>
        <b/>
        <color rgb="FF000000"/>
        <sz val="8.0"/>
      </rPr>
      <t>ENCICLOPÉDIA DE JOGOS:</t>
    </r>
    <r>
      <rPr>
        <rFont val="Calibri"/>
        <color rgb="FF000000"/>
        <sz val="8.0"/>
      </rPr>
      <t xml:space="preserve"> Constitui-se de uma coletânea de jogos de tabuleiro, em forma de livro-jogos, confeccionados em madeira MDF. Contendo, no mínimo, 38 jogos distintos.</t>
    </r>
  </si>
  <si>
    <r>
      <rPr>
        <rFont val="Calibri"/>
        <b/>
        <color rgb="FF000000"/>
        <sz val="8.0"/>
      </rPr>
      <t>ENCICLOPÉDIA DE JOGOS:</t>
    </r>
    <r>
      <rPr>
        <rFont val="Calibri"/>
        <color rgb="FF000000"/>
        <sz val="8.0"/>
      </rPr>
      <t xml:space="preserve"> Constitui-se de uma coletânea de jogos de tabuleiro, em forma de livro-jogos, confeccionados em madeira MDF. Contendo, no mínimo, 38 jogos distintos. </t>
    </r>
    <r>
      <rPr>
        <rFont val="Calibri"/>
        <b/>
        <color rgb="FF000000"/>
        <sz val="8.0"/>
      </rPr>
      <t>COTA PARA ME E EPP CONF. LEI 147/2014.</t>
    </r>
  </si>
  <si>
    <r>
      <rPr>
        <rFont val="Calibri"/>
        <b/>
        <color rgb="FF000000"/>
        <sz val="8.0"/>
      </rPr>
      <t>EDULIG - DECIDE O QUÊ?:</t>
    </r>
    <r>
      <rPr>
        <rFont val="Calibri"/>
        <color rgb="FF000000"/>
        <sz val="8.0"/>
      </rPr>
      <t xml:space="preserve"> Jogo tipo "Edulig - Decide o quê?", contendo, no mínimo, 290 peças rígidas e conexões flexíveis, 1 ampulheta de 30", 1 dado de 6 lados, 3 cartelas de referência e cartela com regras, sugestões e orientações do jogo. Deve conter idade recomendada.</t>
    </r>
  </si>
  <si>
    <r>
      <rPr>
        <rFont val="Calibri"/>
        <b/>
        <color rgb="FF000000"/>
        <sz val="8.0"/>
      </rPr>
      <t>ESCALA CUISENAIRE INDIVIDUAL</t>
    </r>
    <r>
      <rPr>
        <rFont val="Calibri"/>
        <color rgb="FF000000"/>
        <sz val="8.0"/>
      </rPr>
      <t>: Jogo didático, com, no mínimo, 62 peças coloridas confeccionadas em MDF, acondicionadas em caixa de MDF.</t>
    </r>
  </si>
  <si>
    <r>
      <rPr>
        <rFont val="Calibri"/>
        <b/>
        <color rgb="FF000000"/>
        <sz val="8.0"/>
      </rPr>
      <t>ESPAÇO BEBÊ:</t>
    </r>
    <r>
      <rPr>
        <rFont val="Calibri"/>
        <color rgb="FF000000"/>
        <sz val="8.0"/>
      </rPr>
      <t xml:space="preserve"> Brinquedo confeccionado em espuma de alta performance revestida em bagum emborrachado antialérgico, impermeável e lavável, colorido e resistente. Em formato circular com espaço para a criança ficar dentro realizando atividades, medindo no mínimo 1,20 x 1,20 x 0,25cm, contendo no mínimo 3 peças,  sendo 1 fundo e 2 arcos para formarem o círculo com parede com no mínimo 20cm de espessura contendo no mínimo 6 orifícios revestidos em nylon macio antialérgico e aproximadamente 2 peças em plástico PVC transparente para inclusão de atividades.</t>
    </r>
  </si>
  <si>
    <r>
      <rPr>
        <rFont val="Calibri"/>
        <b/>
        <color rgb="FF000000"/>
        <sz val="8.0"/>
      </rPr>
      <t>ESPAÇO BEBÊ:</t>
    </r>
    <r>
      <rPr>
        <rFont val="Calibri"/>
        <color rgb="FF000000"/>
        <sz val="8.0"/>
      </rPr>
      <t xml:space="preserve"> Brinquedo confeccionado em espuma de alta performance revestida em bagum emborrachado antialérgico, impermeável e lavável, colorido e resistente. Em formato circular com espaço para a criança ficar dentro realizando atividades, medindo no mínimo 1,20 x 1,20 x 0,25cm, contendo no mínimo 3 peças,  sendo 1 fundo e 2 arcos para formarem o círculo com parede com no mínimo 20cm de espessura contendo no mínimo 6 orifícios revestidos em nylon macio antialérgico e aproximadamente 2 peças em plástico PVC transparente para inclusão de atividades. </t>
    </r>
    <r>
      <rPr>
        <rFont val="Calibri"/>
        <b/>
        <color rgb="FF000000"/>
        <sz val="8.0"/>
      </rPr>
      <t>COTA PARA ME E EPP CONF. LEI 147/2014.</t>
    </r>
  </si>
  <si>
    <r>
      <rPr>
        <rFont val="Arial"/>
        <b/>
        <color rgb="FF000000"/>
        <sz val="8.0"/>
      </rPr>
      <t xml:space="preserve">FAMÍLIA TERAPÊUTICA SEXUADA (BRANCA): </t>
    </r>
    <r>
      <rPr>
        <rFont val="Arial"/>
        <b val="0"/>
        <color rgb="FF000000"/>
        <sz val="8.0"/>
      </rPr>
      <t>Kit composto de 7 personagens sexuados - 01 casal de filhos, 01 casal de pais, 01 casal de avós e 01 nenê.</t>
    </r>
  </si>
  <si>
    <r>
      <rPr>
        <rFont val="Arial"/>
        <b/>
        <color rgb="FF000000"/>
        <sz val="8.0"/>
      </rPr>
      <t xml:space="preserve">FAMÍLIA TERAPÊUTICA SEXUADA (NEGRA): </t>
    </r>
    <r>
      <rPr>
        <rFont val="Arial"/>
        <b val="0"/>
        <color rgb="FF000000"/>
        <sz val="8.0"/>
      </rPr>
      <t>Kit composto de 7 personagens sexuados - 01 casal de filhos, 01 casal de pais, 01 casal de avós e 01 nenê.</t>
    </r>
  </si>
  <si>
    <r>
      <rPr>
        <rFont val="Calibri"/>
        <b/>
        <color rgb="FF202124"/>
        <sz val="8.0"/>
      </rPr>
      <t>GÊNIUS</t>
    </r>
    <r>
      <rPr>
        <rFont val="Calibri"/>
        <color rgb="FF202124"/>
        <sz val="8.0"/>
      </rPr>
      <t xml:space="preserve"> O brinquedo que estimula a memorização de cores e sons. Com um formato semelhante a um OVNI na cor preta, possui botões amarelo, verde, azul e vermelho que emitem sons harmônicos e se iluminam em sequência. Vir com pilhas inclusas. DIMENSÕES DA EMBALAGEM        31 X 31 X 10CM</t>
    </r>
  </si>
  <si>
    <r>
      <rPr>
        <rFont val="Calibri"/>
        <b/>
        <color rgb="FF000000"/>
        <sz val="8.0"/>
      </rPr>
      <t>GLITTER PRENSADO COMPACTO</t>
    </r>
    <r>
      <rPr>
        <rFont val="Calibri"/>
        <color rgb="FF000000"/>
        <sz val="8.0"/>
      </rPr>
      <t>, COM DIVERSAS CORES, PODEM SER APLICADOS SOBRE SOMBRAS, DELINEADORES E ATÉ MESMO EM BATONS. CORES A DEFINIR.</t>
    </r>
  </si>
  <si>
    <r>
      <rPr>
        <rFont val="Calibri"/>
        <b/>
        <color theme="1"/>
        <sz val="9.0"/>
      </rPr>
      <t>Jenga Galinha</t>
    </r>
    <r>
      <rPr>
        <rFont val="Calibri"/>
        <color theme="1"/>
        <sz val="9.0"/>
      </rPr>
      <t xml:space="preserve"> Pintado com cores fortes e vivas, cantos arredondados e excelente acabamento. Estimula a criatividade, a coordenação motora e o convívio social. Itens inclusos: 1 estrutura de tema fazenda, 1 galinha, 32 peças claras, 32 peças escuras e 2 bastões
Composição / Material: Madeira. Apresentar Certificado INmetro e idade recomendada. </t>
    </r>
  </si>
  <si>
    <r>
      <rPr>
        <rFont val="Calibri"/>
        <b/>
        <color theme="1"/>
        <sz val="9.0"/>
      </rPr>
      <t>Jenga Galinha</t>
    </r>
    <r>
      <rPr>
        <rFont val="Calibri"/>
        <color theme="1"/>
        <sz val="9.0"/>
      </rPr>
      <t xml:space="preserve"> Pintado com cores fortes e vivas, cantos arredondados e excelente acabamento. Estimula a criatividade, a coordenação motora e o convívio social. Itens inclusos: 1 estrutura de tema fazenda, 1 galinha, 32 peças claras, 32 peças escuras e 2 bastões
Composição / Material: Madeira. Apresentar Certificado INmetro e idade recomendada.  </t>
    </r>
    <r>
      <rPr>
        <rFont val="Calibri"/>
        <b/>
        <color theme="1"/>
        <sz val="9.0"/>
      </rPr>
      <t>COTA PARA ME E EPP CONF. LEI 147/2014.</t>
    </r>
  </si>
  <si>
    <r>
      <rPr>
        <rFont val="Calibri"/>
        <b/>
        <color rgb="FF000000"/>
        <sz val="8.0"/>
      </rPr>
      <t>Jogo "Abre e Fecha"</t>
    </r>
    <r>
      <rPr>
        <rFont val="Calibri"/>
        <color rgb="FF000000"/>
        <sz val="8.0"/>
      </rPr>
      <t>, composto por um tabuleiro em madeira na qual são dispostos peças fixas e deslizantes, coloridas e numeradas nos quatro lados do tabuleiro. Contém: 01 Tabuleiro/Jogo Medindo 344x344x75mm, Com As Peças Fixas E 02 Dados.</t>
    </r>
  </si>
  <si>
    <r>
      <rPr>
        <rFont val="Calibri"/>
        <b/>
        <color rgb="FF0F1111"/>
        <sz val="8.0"/>
      </rPr>
      <t>Jogo "ANTES E DEPOIS".</t>
    </r>
    <r>
      <rPr>
        <rFont val="Calibri"/>
        <color rgb="FF0F1111"/>
        <sz val="8.0"/>
      </rPr>
      <t xml:space="preserve"> Produto no formato Livro-caixa contendo 50 cartas, cada uma com um desafio: pensar o que vem antes ou depois de uma situação, um número, uma letra, um dia da semana ou uma tarefa.</t>
    </r>
  </si>
  <si>
    <r>
      <rPr>
        <rFont val="Calibri"/>
        <b/>
        <color theme="1"/>
        <sz val="8.0"/>
      </rPr>
      <t>Jogo "Caiu, Perdeu"</t>
    </r>
    <r>
      <rPr>
        <rFont val="Calibri"/>
        <color theme="1"/>
        <sz val="8.0"/>
      </rPr>
      <t xml:space="preserve"> que consiste em a criança montar uma torre com as peças, girar a roleta colorida e retirar uma peça da torre correspondente a cor em que a roleta parar. O jogo é composto por aproximadamente 45 blocos que podem ser de material atóxico plástico ou madeira, uma roleta com seta  contendo as mesmas cores dos blocos. O material deve vir acondicionada em caixa própria. Apresentar certificado Inmetro e a idade recomendada. </t>
    </r>
  </si>
  <si>
    <r>
      <rPr>
        <rFont val="Calibri"/>
        <b/>
        <color theme="1"/>
        <sz val="8.0"/>
      </rPr>
      <t>Jogo CHATO DE GALOCHA</t>
    </r>
    <r>
      <rPr>
        <rFont val="Calibri"/>
        <color theme="1"/>
        <sz val="8.0"/>
      </rPr>
      <t>: RESOLUÇÃO DE PROBLEMAS E ANÁLISE DE CONSEQUÊNCIAS, deve conter 10 conjuntos de 7 cartões com cenas para montar uma história, com cada conjunto de história tendo 4 cartões de finais divididos sempre em D - impulsivo, agressivo, hostil; E - ineficaz, passivo, ansioso; F - opositor velado, resolução na imaginação, eficaz ou ineficaz e G - adequado, habilidoso, assertivo.</t>
    </r>
  </si>
  <si>
    <r>
      <rPr>
        <rFont val="Calibri"/>
        <b/>
        <color rgb="FF000000"/>
        <sz val="8.0"/>
      </rPr>
      <t>Jogo Cilada.</t>
    </r>
    <r>
      <rPr>
        <rFont val="Calibri"/>
        <color rgb="FF000000"/>
        <sz val="8.0"/>
      </rPr>
      <t xml:space="preserve"> O jogo consiste em conseguir encontrar corretamente uma forma de encaixar todas as peças no tabuleiro. Jogo composto por 1 tabuleiro e 24 peças de encaixe de material plástico</t>
    </r>
  </si>
  <si>
    <r>
      <rPr>
        <rFont val="Calibri"/>
        <b/>
        <color theme="1"/>
        <sz val="8.0"/>
      </rPr>
      <t>JOGO DA VIDA</t>
    </r>
    <r>
      <rPr>
        <rFont val="Calibri"/>
        <color theme="1"/>
        <sz val="8.0"/>
      </rPr>
      <t xml:space="preserve"> - Jogo tabuleiro tipo JOGO DA VIDA contendo: 01 tabuleiro, 06 carrinhos, 32 pinos azuis, 32 pinos rosas, 24 cartões de riqueza, 24 apólices de seguro, 360 notas, 08 certificados de ações, 21 notas promissórias, 01 roleta e 01 manual de instruções</t>
    </r>
  </si>
  <si>
    <r>
      <rPr>
        <rFont val="Calibri"/>
        <b/>
        <color rgb="FF000000"/>
        <sz val="8.0"/>
      </rPr>
      <t>JOGO DA MEMÓRIA - CERRADO:</t>
    </r>
    <r>
      <rPr>
        <rFont val="Calibri"/>
        <color rgb="FF000000"/>
        <sz val="8.0"/>
      </rPr>
      <t xml:space="preserve"> Jogo da memória com o tema Cerrado, savana brasileira, contendo no mínimo 28 peças redondas.</t>
    </r>
  </si>
  <si>
    <r>
      <rPr>
        <rFont val="Calibri"/>
        <b/>
        <color rgb="FF000000"/>
        <sz val="8.0"/>
      </rPr>
      <t>Jogo Caras &amp; Emoções</t>
    </r>
    <r>
      <rPr>
        <rFont val="Calibri"/>
        <color rgb="FF000000"/>
        <sz val="8.0"/>
      </rPr>
      <t xml:space="preserve"> permite uma variedade de 5 dinâmicas de jogos diferentes com as mesmas peças no estilo "dominó". O objetivo é ajudar as crianças a reconhecer expressões faciais. O jogo também é indicado para pessoas no espectro autista, pois auxilia no seu desenvolvimento social, criativo e intelectual.  Conteúdo: 21 peças dominós com combinações de rostos e manual de instruções. </t>
    </r>
  </si>
  <si>
    <r>
      <rPr>
        <rFont val="Calibri"/>
        <b/>
        <color rgb="FF222222"/>
        <sz val="8.0"/>
      </rPr>
      <t>Jogo "Certo ou Errado?"</t>
    </r>
    <r>
      <rPr>
        <rFont val="Calibri"/>
        <color rgb="FF222222"/>
        <sz val="8.0"/>
      </rPr>
      <t xml:space="preserve"> contendo: 1 tabuleiro, 100 cartas de certo ou errado, 6 peões, 1 dado e 1 manual de instruções.</t>
    </r>
  </si>
  <si>
    <r>
      <rPr>
        <rFont val="Calibri"/>
        <b/>
        <color rgb="FF444444"/>
        <sz val="8.0"/>
      </rPr>
      <t xml:space="preserve">JOGO DE BASES LUDENS </t>
    </r>
    <r>
      <rPr>
        <rFont val="Calibri"/>
        <b val="0"/>
        <color rgb="FF444444"/>
        <sz val="8.0"/>
      </rPr>
      <t xml:space="preserve">Estimula a compreensão do agrupamento de base 5.
OBJETIVO: Ganha a partida o jogador que chegar primeiro na ficha vermelha. MATERIAL: 60 fichas amarelas cartonadas e laminadas, 40 fichas azuis cartonadas e laminadas, 20 fichas verdes cartonadas e laminadas, 10 fichas vermelhas cartonadas e laminadas, 1 dado. </t>
    </r>
  </si>
  <si>
    <r>
      <rPr>
        <rFont val="Calibri"/>
        <b/>
        <color theme="1"/>
        <sz val="8.0"/>
      </rPr>
      <t xml:space="preserve">JOGO DE CHÁ INFANTIL </t>
    </r>
    <r>
      <rPr>
        <rFont val="Calibri"/>
        <color theme="1"/>
        <sz val="8.0"/>
      </rPr>
      <t>- Jogo de chá de plástico, colorido, atóxico, contendo no mínimo 04 copos, 04 xícaras, 04 pires, 01 jarra com tampa, 01 travessa, 01 açucareiro, 02 garfos, 02 facas, 02 colheres, 07 caixinhas, 01 toalha de papel e adesivos. Deve constar na embalagem o indicativo de idade recomendada.</t>
    </r>
  </si>
  <si>
    <r>
      <rPr>
        <rFont val="Calibri"/>
        <b/>
        <color theme="1"/>
        <sz val="8.0"/>
      </rPr>
      <t>JOGO DETETIVE SUSPEITO</t>
    </r>
    <r>
      <rPr>
        <rFont val="Calibri"/>
        <color theme="1"/>
        <sz val="8.0"/>
      </rPr>
      <t xml:space="preserve"> - Jogo tipo tabuleiro DETETIVE SUSPEITO contendo: 01 tabuleiro, 24 cartas, 01 bloco de anotações em papel, 06 pinos de plástico, 01 dado</t>
    </r>
  </si>
  <si>
    <r>
      <rPr>
        <rFont val="Calibri"/>
        <b/>
        <color theme="1"/>
        <sz val="8.0"/>
      </rPr>
      <t>JOGOS DOS HÁBITOS</t>
    </r>
    <r>
      <rPr>
        <rFont val="Calibri"/>
        <color theme="1"/>
        <sz val="8.0"/>
      </rPr>
      <t xml:space="preserve"> : Jogo tipo  educativo de cartas para familias de crianças de 02 a 08 anos, contendo 70 cartas.</t>
    </r>
  </si>
  <si>
    <r>
      <rPr>
        <rFont val="Calibri"/>
        <b/>
        <color rgb="FF444444"/>
        <sz val="8.0"/>
      </rPr>
      <t>Jogo Educativo Batalha das Operações em MDF 9 placas</t>
    </r>
    <r>
      <rPr>
        <rFont val="Calibri"/>
        <color rgb="FF444444"/>
        <sz val="8.0"/>
      </rPr>
      <t xml:space="preserve"> Confeccionado em MDF, contém 4 placas com impressão em policromia, sendo 2 placas para registro de pontos, uma placa com tabela de referência para cálculos de multiplicação e uma placa com tabela de referência para cálculos de divisão, cada uma medindo aproximadamente 210x150x2,8 mm; dois dados e uma roleta confeccionados em plástico. Contém também 2 Dados e 1 Roleta confeccionado em plástico. Material acondicionado em caixa de papelão.</t>
    </r>
  </si>
  <si>
    <r>
      <rPr>
        <rFont val="Calibri"/>
        <b/>
        <color theme="1"/>
        <sz val="8.0"/>
      </rPr>
      <t>Jogo Educativo quadro de senteças</t>
    </r>
    <r>
      <rPr>
        <rFont val="Calibri"/>
        <color theme="1"/>
        <sz val="8.0"/>
      </rPr>
      <t xml:space="preserve"> feito em material em MDF e composto por:1 quadro usado como base, 14 frases, 27 figuras, 3 pontuações todos em MDF.  Utilizado para trabalhar linguagem. leitura, construção de frases, vocabulário, prosódia e gramática. </t>
    </r>
  </si>
  <si>
    <r>
      <rPr>
        <rFont val="Calibri"/>
        <b/>
        <color rgb="FF000000"/>
        <sz val="8.0"/>
      </rPr>
      <t>JOGO FIGURAS MUSICAIS:</t>
    </r>
    <r>
      <rPr>
        <rFont val="Calibri"/>
        <color rgb="FF000000"/>
        <sz val="8.0"/>
      </rPr>
      <t xml:space="preserve">  Com o jogo, é possível aprender a equivalencia dos valores das figuras musicais se divertindo, para até 04 participantes, contém 01 tabuleiro de aproximadamente 31 x 5 x 45cm, 04 pinos, 01 dado e sacola para armazenagem e transporte.</t>
    </r>
  </si>
  <si>
    <r>
      <rPr>
        <rFont val="Calibri"/>
        <b/>
        <color rgb="FF000000"/>
        <sz val="8.0"/>
      </rPr>
      <t>Jogo Funções Executivas.</t>
    </r>
    <r>
      <rPr>
        <rFont val="Calibri"/>
        <color rgb="FF000000"/>
        <sz val="8.0"/>
      </rPr>
      <t xml:space="preserve"> Conteúdo: 1 caixa de madeira tipo estojo, 04 gabaritos e 34 fichas com os temas dos níveis. Dimensões Aproximadas: Caixa de madeira tipo estojo 25,3 x 25,3 x 3 cm. Material: Madeira reflorestada maciça na caixa e peças em madeira aglomerada (MDF) adesivadas </t>
    </r>
  </si>
  <si>
    <r>
      <rPr>
        <rFont val="Calibri"/>
        <b/>
        <color rgb="FF0F1111"/>
        <sz val="8.0"/>
      </rPr>
      <t xml:space="preserve">Jogo Grok - Comunicação Não Violenta e empatia </t>
    </r>
    <r>
      <rPr>
        <rFont val="Calibri"/>
        <color rgb="FF0F1111"/>
        <sz val="8.0"/>
      </rPr>
      <t xml:space="preserve"> O Grok é um jogo de cartas de sentimentos e necessidades baseado na comunicação não-violenta (CNV)Conteúdo do jogo: 75 cartas de sentimentos, 75 cartas de necessidades, 1 manual com 20 formas de jogar. </t>
    </r>
  </si>
  <si>
    <r>
      <rPr>
        <rFont val="Calibri"/>
        <b/>
        <color rgb="FF404040"/>
        <sz val="8.0"/>
      </rPr>
      <t>Jogo Hora Do Rush Desafio Big Star.</t>
    </r>
    <r>
      <rPr>
        <rFont val="Calibri"/>
        <b val="0"/>
        <color rgb="FF404040"/>
        <sz val="8.0"/>
      </rPr>
      <t xml:space="preserve"> Jogo de estratégia e concentração.  Itens inclusos: 1 tabuleiro, 2 caminhões, 2 ônibus, 12 carrinhos coloridos e 40 cartas desafio. Composição / Material: PlásticoEmbalagem : Cartonado</t>
    </r>
    <r>
      <rPr>
        <rFont val="Calibri"/>
        <b/>
        <color rgb="FF404040"/>
        <sz val="8.0"/>
      </rPr>
      <t xml:space="preserve"> </t>
    </r>
    <r>
      <rPr>
        <rFont val="Calibri"/>
        <b val="0"/>
        <color rgb="FF404040"/>
        <sz val="8.0"/>
      </rPr>
      <t xml:space="preserve">Dimensões do produto com embalagem: 34 x 26 x 6 cm. Peso aproximado do produto: 450g </t>
    </r>
  </si>
  <si>
    <r>
      <rPr>
        <rFont val="Calibri"/>
        <b/>
        <color rgb="FF000000"/>
        <sz val="8.0"/>
      </rPr>
      <t>Jogo "Números na Balança."</t>
    </r>
    <r>
      <rPr>
        <rFont val="Calibri"/>
        <color rgb="FF000000"/>
        <sz val="8.0"/>
      </rPr>
      <t xml:space="preserve"> Contém: 1 balança, 14 números plásticos (duas peças dos números 1, 2, 3, 4, 5 e uma peça dos números 6, 7, 8 e 9)</t>
    </r>
  </si>
  <si>
    <r>
      <rPr>
        <rFont val="Calibri"/>
        <b/>
        <color theme="1"/>
        <sz val="8.0"/>
      </rPr>
      <t>Jogo "O que eu como?"</t>
    </r>
    <r>
      <rPr>
        <rFont val="Calibri"/>
        <color theme="1"/>
        <sz val="8.0"/>
      </rPr>
      <t xml:space="preserve"> Nesse jogo a criança vai observar cada animal e encaixar a peça que corresponde à sua comida, como um quebra-cabeça. Contém 28 peças grandes de madeira reciclada, coloridas e resistentes.</t>
    </r>
  </si>
  <si>
    <r>
      <rPr>
        <rFont val="Calibri"/>
        <b/>
        <color rgb="FF000000"/>
        <sz val="8.0"/>
      </rPr>
      <t xml:space="preserve">Jogo "OWARE" </t>
    </r>
    <r>
      <rPr>
        <rFont val="Calibri"/>
        <color rgb="FF000000"/>
        <sz val="8.0"/>
      </rPr>
      <t xml:space="preserve">Com mais de 7.000 anos de história, este jogo foi amplamente difundido em todo o mundo. Só na África, seu continente de origem, existem mais de 200 variações e nomes diferentes de mancala, formando uma família de jogos. Oware ou variações deste nome como Warri, Awale, Awele, Awari é uma das mais populares versões, ditas de mancala de 2º grau, devido à quantidade de fileiras de cavas que compõem o tabuleiro. Contém: 1 tabuleiro em MDF 48 sementes (de plantas nativas do Brasil) + 2 sementes de reserva , folheto com regras e instruções para jogar.  Acompanha 3 regras diferentes de Mancala incluindo a versão Abapa do Oware, usado em competições e campeonatos internacionais. Apresentar Certificação Inmetro. </t>
    </r>
  </si>
  <si>
    <r>
      <rPr>
        <rFont val="Calibri"/>
        <b/>
        <color rgb="FF323643"/>
        <sz val="8.0"/>
      </rPr>
      <t xml:space="preserve">Jogo Perfil Júnior Atualidades </t>
    </r>
    <r>
      <rPr>
        <rFont val="Calibri"/>
        <color rgb="FF323643"/>
        <sz val="8.0"/>
      </rPr>
      <t>O jogo Perfil Junior funciona como uma espécie de dedução. O objetivo é descobrir, através de dicas, qual é o perfil secreto de cada carta, podendo ser lugar, pessoa, ano ou coisa. Contém: 1 tabuleiro, 1 baralho com dicas, 6 peões, 20 fichas vermelhas, 5 fichas azuis e 1 folheto de regra</t>
    </r>
  </si>
  <si>
    <r>
      <rPr>
        <rFont val="Calibri"/>
        <b/>
        <color theme="1"/>
        <sz val="8.0"/>
      </rPr>
      <t>JOGO PERGUNTADOS</t>
    </r>
    <r>
      <rPr>
        <rFont val="Calibri"/>
        <color theme="1"/>
        <sz val="8.0"/>
      </rPr>
      <t xml:space="preserve"> - Jogo tabuleiro tipo  PERGUNTADOS contendo: 01 tabuleiro, 01 roleta, 01 baralho com 204 cartas, 01 cartela de punchboard com peões, fichas e a base da roleta, 01 manual de instruções</t>
    </r>
  </si>
  <si>
    <r>
      <rPr>
        <rFont val="Calibri"/>
        <b/>
        <color rgb="FF000000"/>
        <sz val="8.0"/>
      </rPr>
      <t>JOGO PULA MACACO:</t>
    </r>
    <r>
      <rPr>
        <rFont val="Calibri"/>
        <color rgb="FF000000"/>
        <sz val="8.0"/>
      </rPr>
      <t xml:space="preserve"> JOGO TIPO "PULA MACACO" contendo no mínimo 01 tronco, 02 copas, 04 lança-macacos, 16 macaquinhos, 16 bananas de cartão e folha de adesivos. Deve conter indicativo de idade recomendada.</t>
    </r>
  </si>
  <si>
    <r>
      <rPr>
        <rFont val="Calibri"/>
        <b/>
        <color rgb="FF000000"/>
        <sz val="8.0"/>
      </rPr>
      <t>JOGO PULA PIRATA:</t>
    </r>
    <r>
      <rPr>
        <rFont val="Calibri"/>
        <color rgb="FF000000"/>
        <sz val="8.0"/>
      </rPr>
      <t xml:space="preserve"> JOGO TIPO "PULA PIRATA" contendo no mínimo 1 barril, 1 pirata, 24 espadas, 1 cartão de realidade aumentada. Deve conter indicativo de idade recomendada.</t>
    </r>
  </si>
  <si>
    <r>
      <rPr>
        <rFont val="Calibri"/>
        <b/>
        <color theme="1"/>
        <sz val="8.0"/>
      </rPr>
      <t>Jogo Quebra-cabeça "Cadê meu Par"</t>
    </r>
    <r>
      <rPr>
        <rFont val="Calibri"/>
        <color theme="1"/>
        <sz val="8.0"/>
      </rPr>
      <t>, são 12 quebra-cabeças com 24 peças com imagens que possuem relação uma com a outra. Dimensões da embalagem: 25 x 26 x 4 cm (A x L x P)</t>
    </r>
  </si>
  <si>
    <r>
      <rPr>
        <rFont val="Calibri"/>
        <b/>
        <color rgb="FF000000"/>
        <sz val="8.0"/>
      </rPr>
      <t>Jogo "Quem? Oque? Como?"</t>
    </r>
    <r>
      <rPr>
        <rFont val="Calibri"/>
        <color rgb="FF000000"/>
        <sz val="8.0"/>
      </rPr>
      <t xml:space="preserve"> Um kit com uma caixa de madeira medindo aproximadamente 37 x 12 x 14 cm com 3 furos revestida de EVA , 84 figuras cartas divididas em: 24 figuras de sujeitos, 24 figuras de ações, 12 cartas de sentimentos, 24 figuras de lugares.</t>
    </r>
  </si>
  <si>
    <r>
      <rPr>
        <rFont val="Calibri"/>
        <b/>
        <color rgb="FF000000"/>
        <sz val="8.0"/>
      </rPr>
      <t>Jogo "Se vira"</t>
    </r>
    <r>
      <rPr>
        <rFont val="Calibri"/>
        <color rgb="FF000000"/>
        <sz val="8.0"/>
      </rPr>
      <t xml:space="preserve"> O jogador terá que fazer as ações que estiverem descritas nas cartas, como equilibrar a bolinha embaixo do queixo ou pôr a carta sobre a cabeça As atividades são variadas e acumulativas  1 tabuleiro, 4 pinos coloridos, 5 bolinhas plásticas e 54 cartas. Composição/material(is) Cartonado e plástico </t>
    </r>
  </si>
  <si>
    <r>
      <rPr>
        <rFont val="Calibri, Arial"/>
        <b/>
        <color rgb="FF000000"/>
        <sz val="8.0"/>
      </rPr>
      <t xml:space="preserve">JOGO SEGURA A ONDA: </t>
    </r>
    <r>
      <rPr>
        <rFont val="Calibri, Arial"/>
        <b val="0"/>
        <color rgb="FF000000"/>
        <sz val="8.0"/>
      </rPr>
      <t>Jogo terapêutico para manejo da ansiedade em crianças, em formato de quebra-cabeças.</t>
    </r>
  </si>
  <si>
    <r>
      <rPr>
        <rFont val="Calibri"/>
        <b/>
        <color theme="1"/>
        <sz val="8.0"/>
      </rPr>
      <t xml:space="preserve">Jogo "Taco! Gato! Cabra! Queijo! Pizza!" </t>
    </r>
    <r>
      <rPr>
        <rFont val="Calibri"/>
        <color theme="1"/>
        <sz val="8.0"/>
      </rPr>
      <t xml:space="preserve"> Jogue uma carta enquanto fala uma das palavras. Assim que coincidir uma carta jogada com a palavra falada, corra para bater sua mão na pilha central. O último a bater pega a pilha toda. Seja rápido para ser o primeiro a se livrar das suas cartas e vencer o jogo.  Jogo composto po 64 Cartas (63 x 88 mm). Acompanha caixa com laminação fosca, resistente à abertura e fechamento constantes sem deformar, garantindo a conservação no longo prazo para que sejam guardadas as cartas. </t>
    </r>
  </si>
  <si>
    <r>
      <rPr>
        <rFont val="Calibri"/>
        <b/>
        <color rgb="FF000000"/>
        <sz val="8.0"/>
      </rPr>
      <t xml:space="preserve">Jogo Terapeutico Histórias para Brincar </t>
    </r>
    <r>
      <rPr>
        <rFont val="Calibri"/>
        <color rgb="FF000000"/>
        <sz val="8.0"/>
      </rPr>
      <t>caixa de madeira com 70 fichas em madeira impressas, divididas em 6 histórias (piratas, super-herois, fundo do mar, espaço, dinossauros e floresta). 6 cenários e um saco de tecido. Objetivo: Narrar histórias com inicio, meio e fim.</t>
    </r>
  </si>
  <si>
    <r>
      <rPr>
        <rFont val="Calibri"/>
        <b/>
        <color theme="1"/>
        <sz val="8.0"/>
      </rPr>
      <t>Jogo Terapêutico Sequência de Pompons</t>
    </r>
    <r>
      <rPr>
        <rFont val="Calibri"/>
        <color theme="1"/>
        <sz val="8.0"/>
      </rPr>
      <t xml:space="preserve"> Material promove o treino da coordenação motora fina, o movimento de pinça que desafia a criança a pegar os pompons é o mesmo movimento necessário para escrita, auxilia na estimulação de linguagem por meio de exercícios de separar por cor, separar por sequencias e estimula a percepção visual. Kit composto por: 01 Caixa de madeira; 04 tubos de ensaio; 28 Pompons coloridos; 01 pinça bola; 06 fichas modelo.</t>
    </r>
  </si>
  <si>
    <r>
      <rPr>
        <rFont val="Calibri"/>
        <b/>
        <color rgb="FF000000"/>
        <sz val="8.0"/>
      </rPr>
      <t>Jogo "Traverse".</t>
    </r>
    <r>
      <rPr>
        <rFont val="Calibri"/>
        <color rgb="FF000000"/>
        <sz val="8.0"/>
      </rPr>
      <t xml:space="preserve"> O produto Contém: 1 tabuleiro em MDF, 8 peças de cada cor (azul, vermelho, amarelo, verde) sendo: 2 triângulos, 2 losangos, 2 círculos e 2 quadrados, folheto com a história do jogo / regras e instruções para jogar. Dimensões do tabuleiro aberto: 42x 26cm. </t>
    </r>
  </si>
  <si>
    <r>
      <rPr>
        <rFont val="Calibri"/>
        <b/>
        <color rgb="FF000000"/>
        <sz val="8.0"/>
      </rPr>
      <t>KIT MÉDICO INFANTIL:</t>
    </r>
    <r>
      <rPr>
        <rFont val="Calibri"/>
        <color rgb="FF000000"/>
        <sz val="8.0"/>
      </rPr>
      <t xml:space="preserve"> em material plástico atóxico, contendo, no mínimo, 10 acessórios, entre eles termômetro, otoscópio, estetoscópio, seringa, tesoura e óculos. Idade recomendada: a partir de 3 anos.     </t>
    </r>
  </si>
  <si>
    <r>
      <rPr>
        <rFont val="Calibri"/>
        <b/>
        <color rgb="FF000000"/>
        <sz val="8.0"/>
      </rPr>
      <t>KIT DENTISTA INFANTIL:</t>
    </r>
    <r>
      <rPr>
        <rFont val="Calibri"/>
        <color rgb="FF000000"/>
        <sz val="8.0"/>
      </rPr>
      <t xml:space="preserve"> em material plástico atóxico, contendo, no mínimo, 8 acessórios, entre eles maleta, pinça, escova, espelho, seringa, ferramenta, motor, boca.  Idade recomendada: a partir de 3 anos.</t>
    </r>
  </si>
  <si>
    <r>
      <rPr>
        <rFont val="Calibri"/>
        <b/>
        <color rgb="FF000000"/>
        <sz val="8.0"/>
      </rPr>
      <t>KIT JOGO DA MEMÓRIA:</t>
    </r>
    <r>
      <rPr>
        <rFont val="Calibri"/>
        <color rgb="FF000000"/>
        <sz val="8.0"/>
      </rPr>
      <t xml:space="preserve"> Contém 10 jogos da memória de temas variados. Estimula a memória, concentração e percepção visual. Confeccionados em M.D.F.  Cada Jogo é composto por , no mínimo, 20 pares  totalizando 40 peças de 5 x 5 cm cada, serigrafadas em policromia ultravioleta atóxica. Embalagem: Caixa de madeira com tampa serigrafada medindo  aproximadamente 12,5 x 12,5 x 5 cm cada. Idade recomendada: a partir de 3 anos.</t>
    </r>
  </si>
  <si>
    <r>
      <rPr>
        <rFont val="Calibri"/>
        <b/>
        <color rgb="FF000000"/>
        <sz val="8.0"/>
      </rPr>
      <t xml:space="preserve">KIT ANIMAIS: </t>
    </r>
    <r>
      <rPr>
        <rFont val="Calibri"/>
        <color rgb="FF000000"/>
        <sz val="8.0"/>
      </rPr>
      <t>conjunto de animais confeccionados em plástico ou borracha atóxica. Contendo, no mínimo, 06 animais sortidos , de no mínimo 8cm cada animal.</t>
    </r>
  </si>
  <si>
    <r>
      <rPr>
        <rFont val="Calibri"/>
        <b/>
        <color rgb="FF000000"/>
        <sz val="8.0"/>
      </rPr>
      <t>KIT BÁSICO DE PINCÉIS</t>
    </r>
    <r>
      <rPr>
        <rFont val="Calibri"/>
        <color rgb="FF000000"/>
        <sz val="8.0"/>
      </rPr>
      <t xml:space="preserve"> PARA MAQUIAGEM. QUE CONTENHA NO MINIMO 4 PINCEIS, SENDO UM DE CADA TIPO.</t>
    </r>
  </si>
  <si>
    <r>
      <rPr>
        <rFont val="Calibri"/>
        <b/>
        <color rgb="FF000000"/>
        <sz val="8.0"/>
      </rPr>
      <t>KIT BRINQUEDO DE BANHO</t>
    </r>
    <r>
      <rPr>
        <rFont val="Calibri"/>
        <color rgb="FF000000"/>
        <sz val="8.0"/>
      </rPr>
      <t>: kit de brinquedos de banho fabricados em EVA colorido no tema "Fundo do Mar", composto por no mínimo 16 peças.</t>
    </r>
  </si>
  <si>
    <r>
      <rPr>
        <rFont val="Calibri"/>
        <b/>
        <color rgb="FF000000"/>
        <sz val="8.0"/>
      </rPr>
      <t>Kit com 100 dados brancos 6 faces 16mm</t>
    </r>
    <r>
      <rPr>
        <rFont val="Calibri"/>
        <color rgb="FF000000"/>
        <sz val="8.0"/>
      </rPr>
      <t xml:space="preserve"> ideal para jogos de tabuleiros. Material em Resina, Atóxico. contém 1 pacote com 100 dados.
Dimensão de cada dado: 16mm x 16mm. Certificado Inmetro.
</t>
    </r>
  </si>
  <si>
    <r>
      <rPr>
        <rFont val="Calibri"/>
        <b/>
        <color rgb="FF000000"/>
        <sz val="8.0"/>
      </rPr>
      <t>Kit com cinco brinquedos:</t>
    </r>
    <r>
      <rPr>
        <rFont val="Calibri"/>
        <color rgb="FF000000"/>
        <sz val="8.0"/>
      </rPr>
      <t xml:space="preserve"> Um bichinho em crochê preso a uma argola  + quatro chocalhos de madeira natural, lisa, sem farpas e excelente acabamento. Nos detalhes em que há pintura, essa deve ser atóxica. Descrição dos chocalhos: chocalho 1 medidas aproximadas 9cm x 10,8cm. Objeto em madeira no formato semelhante a um arco ou então "meia lua" na qual constam duas argolas coloridas e na base constam aproximadamente 10 pequenas argolas coloridas. Chocalho 2 = Medidas aproximadas: 5cm x 11,6cm. uma haste de madeira de cor natural com as duas pontas arrendondadas e coloridas. Na haste,  ficam presas 3 argolas que são menores que as pontas arredondadas, não permitindo que as argolas saiam.  Chocalho 3 = Medidas aproximadas: 7cm x 8cm.  Em madeira, formato cilindro com 6 cavilhas na qual para cada cavilha consta uma peça circular de madeira colorida. No topo do chocalho, há uma argola que facilita a manipulação do objeto. Chocalho 4 = Medidas aproximadas: 10,5cm x 7cm.  a base do chocalho tem uma curvatura que lembra o símbolo infinito e no centro há uma haste com acessórios de madeira, como bolinhas, que emitem sons ao serem balançados pelo bebê. </t>
    </r>
  </si>
  <si>
    <r>
      <rPr>
        <rFont val="Calibri"/>
        <b/>
        <color rgb="FF000000"/>
        <sz val="8.0"/>
      </rPr>
      <t>Kit com 4 chocalhos mordedores</t>
    </r>
    <r>
      <rPr>
        <rFont val="Calibri"/>
        <color rgb="FF000000"/>
        <sz val="8.0"/>
      </rPr>
      <t xml:space="preserve"> de material plástico atóxico e partes macias com tema safari. Apresentar certificado InMetro e idade indicada. Medidas aproximadas: Tamanho dos chocalhos varia de 5cm a 14,5 cm</t>
    </r>
  </si>
  <si>
    <r>
      <rPr>
        <rFont val="Calibri"/>
        <b/>
        <color rgb="FF201F1F"/>
        <sz val="8.0"/>
      </rPr>
      <t xml:space="preserve">kit com 4 pinças retas </t>
    </r>
    <r>
      <rPr>
        <rFont val="Calibri"/>
        <color rgb="FF201F1F"/>
        <sz val="8.0"/>
      </rPr>
      <t>em material plástico para trabalhar a coordenação motora fina. Nas cores:  azul, amarelo neon, laranja neon e verde neon. Medidas aproximadas: 18X10X3 cm</t>
    </r>
  </si>
  <si>
    <r>
      <rPr>
        <rFont val="Calibri"/>
        <b/>
        <color rgb="FF000000"/>
        <sz val="8.0"/>
      </rPr>
      <t>KIT DINOSSAUROS:</t>
    </r>
    <r>
      <rPr>
        <rFont val="Calibri"/>
        <color rgb="FF000000"/>
        <sz val="8.0"/>
      </rPr>
      <t xml:space="preserve"> conjunto contendo no mínimo 8 dinossauros de espécies diferentes, confeccionados em plástico atóxico ou borracha. </t>
    </r>
  </si>
  <si>
    <r>
      <rPr>
        <rFont val="Calibri"/>
        <b/>
        <color rgb="FF000000"/>
        <sz val="8.0"/>
      </rPr>
      <t>KIT COMIDINHAS:</t>
    </r>
    <r>
      <rPr>
        <rFont val="Calibri"/>
        <color rgb="FF000000"/>
        <sz val="8.0"/>
      </rPr>
      <t xml:space="preserve"> confeccionado em plástico resistente, é composto por, no mínimo, 09 peças miniaturas de frutas e verduras com velcro e 02 acessórios diversos (podendo ser faca, tábua de corte, fruteira, prato e etc).</t>
    </r>
  </si>
  <si>
    <r>
      <rPr>
        <rFont val="Calibri"/>
        <b/>
        <color rgb="FF000000"/>
        <sz val="8.0"/>
      </rPr>
      <t>KIT CARRINHO DE BRINQUEDO A FRICÇÃO:</t>
    </r>
    <r>
      <rPr>
        <rFont val="Calibri"/>
        <color rgb="FF000000"/>
        <sz val="8.0"/>
      </rPr>
      <t xml:space="preserve"> Kit com, no mínimo, 10 carrinhos de brinquedo a fricção: Fabricado em material plástico resistente e atóxico. Com medida aproximada de 6 x 2,5 x 1,5 cm. Cores variadas. Idade recomendada: acima de 3 anos. </t>
    </r>
  </si>
  <si>
    <r>
      <rPr>
        <rFont val="Calibri"/>
        <b/>
        <color rgb="FF000000"/>
        <sz val="8.0"/>
      </rPr>
      <t>KIT CAMINHÃO DE BRINQUEDO A FRICÇÃO:</t>
    </r>
    <r>
      <rPr>
        <rFont val="Calibri"/>
        <color rgb="FF000000"/>
        <sz val="8.0"/>
      </rPr>
      <t xml:space="preserve"> kit com, no mínimo, 3 caminhões de brinquedo a fricção: fabricado em material plástico resistente e atóxico. Dimensão aproximada de cada caminhão 7 cm.</t>
    </r>
  </si>
  <si>
    <r>
      <rPr>
        <rFont val="Calibri"/>
        <b/>
        <color rgb="FF000000"/>
        <sz val="8.0"/>
      </rPr>
      <t xml:space="preserve">KIT DE AREIA DE MODELAR: </t>
    </r>
    <r>
      <rPr>
        <rFont val="Calibri"/>
        <b val="0"/>
        <color rgb="FF000000"/>
        <sz val="8.0"/>
      </rPr>
      <t>Conjunto de areia de modelar, contendo no mínimo 10 acessórios (podendo ser moldes, rolo, rastelo, pá, bandeja e etc) diversos e 03 pacotes/potes de areia colorida.</t>
    </r>
  </si>
  <si>
    <r>
      <rPr>
        <rFont val="Calibri"/>
        <b/>
        <color rgb="FF000000"/>
        <sz val="8.0"/>
      </rPr>
      <t xml:space="preserve">KIT DE BRINQUEDOS DE ENCAIXAR: </t>
    </r>
    <r>
      <rPr>
        <rFont val="Calibri"/>
        <b val="0"/>
        <color rgb="FF000000"/>
        <sz val="8.0"/>
      </rPr>
      <t>CONFECCIONADO EM MATERIAL PLÁSTICO. CONTÉM NO MÍNIMO 3 BRINQUEDOS DE ENCAIXAR PODENDO SER ELES: SEMI CÍRCULO COM DIVERSAS FORMAS PARA ENCAIXE DE PEÇAS, ARGOLAS DE TAMANHOS DIFERENTES PARA EMPILHAR E TORRE DE CUBOS PARA ENCAIXAR. DIMENSÕES APROXIMADAS DO PRODUTO: 47X31X11CM. DEVE CONTER INDICATIVO DE IDADE RECOMENDADA</t>
    </r>
  </si>
  <si>
    <r>
      <rPr>
        <rFont val="Calibri"/>
        <b/>
        <color theme="1"/>
        <sz val="8.0"/>
      </rPr>
      <t>Kit de massinha de modelar:</t>
    </r>
    <r>
      <rPr>
        <rFont val="Calibri"/>
        <color theme="1"/>
        <sz val="8.0"/>
      </rPr>
      <t xml:space="preserve"> com no mínimo 3 potes de cores diferentes, com aproximadamente 150g cada, atóxico, com formas/moldes de animais</t>
    </r>
  </si>
  <si>
    <r>
      <rPr>
        <rFont val="Calibri"/>
        <b/>
        <color theme="1"/>
        <sz val="8.0"/>
      </rPr>
      <t>Kit educativo</t>
    </r>
    <r>
      <rPr>
        <rFont val="Calibri"/>
        <color theme="1"/>
        <sz val="8.0"/>
      </rPr>
      <t xml:space="preserve"> composto com: Conjunto de 05 potinhos coloridos para empilhar - 01 ursinho com 05 anéis (argolas) coloridas - 01 meia bola com formar geométricas diferentes para encaixe mais 12 peças sortidas para encaixar Tamanho Aproximado: Potinhos de empilhar: alt. 3 a 5,5 cm x diam. 3 x 6 cm Ursinho: alt.17 cm x diam. 10 cm Meia Bola: alt. 10 cm x diam. 15 cm  Material: Polietileno Cores:variadas. Apresentar certificação do InMetro e idade indicada. </t>
    </r>
  </si>
  <si>
    <r>
      <rPr>
        <rFont val="Calibri"/>
        <b/>
        <color rgb="FF000000"/>
        <sz val="8.0"/>
      </rPr>
      <t>KIT ESPONJA PARA PINTURA FACIAL</t>
    </r>
    <r>
      <rPr>
        <rFont val="Calibri"/>
        <color rgb="FF000000"/>
        <sz val="8.0"/>
      </rPr>
      <t>, TIPO QUEIJO COM 8 ESPONJAS</t>
    </r>
  </si>
  <si>
    <r>
      <rPr>
        <rFont val="Calibri"/>
        <b/>
        <color rgb="FF000000"/>
        <sz val="8.0"/>
      </rPr>
      <t>KIT MAQUIAGEM DE TERROR</t>
    </r>
    <r>
      <rPr>
        <rFont val="Calibri"/>
        <color rgb="FF000000"/>
        <sz val="8.0"/>
      </rPr>
      <t xml:space="preserve"> COMPOSTO POR 1 MASSA MÁGICA APROX 30G, 1 SANGUE MÁGICO ARTIFICIAL 10 ML, 1 QUEIMADURA ARTÍSTICA ARTIFICIAL 10 ML, 1 ESPÁTULA</t>
    </r>
  </si>
  <si>
    <r>
      <rPr>
        <rFont val="Calibri"/>
        <b/>
        <color rgb="FF000000"/>
        <sz val="8.0"/>
      </rPr>
      <t>LAPIS DELINEADOR DE OLHOS</t>
    </r>
    <r>
      <rPr>
        <rFont val="Calibri"/>
        <color rgb="FF000000"/>
        <sz val="8.0"/>
      </rPr>
      <t xml:space="preserve"> - cores a definir pela secretaria</t>
    </r>
  </si>
  <si>
    <r>
      <rPr>
        <rFont val="Calibri"/>
        <b/>
        <color rgb="FF333333"/>
        <sz val="8.0"/>
      </rPr>
      <t>LEÃO DAREN</t>
    </r>
    <r>
      <rPr>
        <rFont val="Calibri"/>
        <color rgb="FF333333"/>
        <sz val="8.0"/>
      </rPr>
      <t xml:space="preserve"> (MASCOTE) EM PELÚCIA, LEÃO MASCOTE PROERD TAM APROXIMADO 30 x 24cm
ALTURA, COM CAMISETA PRETA ESTAMPADA LOGOTIPO PROERD FRONTAL, CONFECCIONADO EM
MATERIAL 100% POLIÉSTER E ENCHIMENTO DE FIBRA SILICONADA .</t>
    </r>
  </si>
  <si>
    <r>
      <rPr>
        <rFont val="Calibri"/>
        <b/>
        <color rgb="FF000000"/>
        <sz val="8.0"/>
      </rPr>
      <t xml:space="preserve">LINCE ALFABETO: </t>
    </r>
    <r>
      <rPr>
        <rFont val="Calibri"/>
        <color rgb="FF000000"/>
        <sz val="8.0"/>
      </rPr>
      <t>Jogo tipo "LINCE ALFABETO". Contém, no mínimo, 1 tabuleiro, 1 saco plástico, 18 fichas coloridas, 121 cartelas ilustradas e 1 manual de instruções. Idade recomendada: maiores de 5 anos.</t>
    </r>
  </si>
  <si>
    <r>
      <rPr>
        <rFont val="Calibri"/>
        <b/>
        <color theme="1"/>
        <sz val="8.0"/>
      </rPr>
      <t>LUPA:</t>
    </r>
    <r>
      <rPr>
        <rFont val="Calibri"/>
        <color theme="1"/>
        <sz val="8.0"/>
      </rPr>
      <t xml:space="preserve"> Medindo Aproximadamente 90mm x 20cm de comprimento. Aumento de no minimo  2,5x.</t>
    </r>
  </si>
  <si>
    <r>
      <rPr>
        <rFont val="Calibri"/>
        <b/>
        <color rgb="FF000000"/>
        <sz val="8.0"/>
      </rPr>
      <t>MÁSCARA PARA CÍLIOS HIPOALERGÊNICA</t>
    </r>
    <r>
      <rPr>
        <rFont val="Calibri"/>
        <color rgb="FF000000"/>
        <sz val="8.0"/>
      </rPr>
      <t>, CORES A DEFINIR</t>
    </r>
  </si>
  <si>
    <r>
      <rPr>
        <rFont val="Calibri"/>
        <b/>
        <color rgb="FF000000"/>
        <sz val="8.0"/>
      </rPr>
      <t xml:space="preserve">Mesa Didática Infantil Play Time Pedagógica De Encaixe </t>
    </r>
    <r>
      <rPr>
        <rFont val="Calibri"/>
        <color rgb="FF000000"/>
        <sz val="8.0"/>
      </rPr>
      <t>. Produto contem 1 mesa plástica colorida, com aproximadamente 20,5 cm; Na base, "tampa" da mesa existem 4 espaços vazados para deslize de 4 formas geométricas que acompanham o produto; peças que remetem ao animal centopeia e que giram;  1 telefone + discador interativo. Apresentar registro Inmetro e idade indicativa com idade a partir de 10 meses.</t>
    </r>
  </si>
  <si>
    <t>brinquei</t>
  </si>
  <si>
    <r>
      <rPr>
        <rFont val="Calibri"/>
        <b/>
        <color rgb="FF000000"/>
        <sz val="8.0"/>
      </rPr>
      <t>MICROSCÓPIO ÓPTICO</t>
    </r>
    <r>
      <rPr>
        <rFont val="Calibri"/>
        <color rgb="FF000000"/>
        <sz val="8.0"/>
      </rPr>
      <t xml:space="preserve">: Microscópio Biológico Binocular - Aumento 40x a 1000X - 4 Objetivas Acromáticas - Lâmpada de LED - Bivolt                                                                                         
</t>
    </r>
  </si>
  <si>
    <r>
      <rPr>
        <rFont val="Calibri"/>
        <b/>
        <color rgb="FF000000"/>
        <sz val="8.0"/>
      </rPr>
      <t>MINI FÁBRICA DE MASSINHA</t>
    </r>
    <r>
      <rPr>
        <rFont val="Calibri"/>
        <color rgb="FF000000"/>
        <sz val="8.0"/>
      </rPr>
      <t>: CONTÉM 2 POTES DE MASSINHA DE 13G CADA, DE DUAS CORES DIFERENTES, E 1 FERRAMENTA COM TEXTURAS E MOLDES. COMPOSIÇÃO/MATERIAL: PLÁSTICO, ÁGUA, CARBOIDRATOS DE CEREAIS, CLORETO DE SÓDIO, CLORETO DE CÁLCIO, HIDROCARBONETOS ALIFÁTICOS, FRAGRÂNCIA, METIL. PODE CONTER ÁCIDO CÍTRICO, SECANTE E PIGMENTOS DE GRAU ALIMENTÍCIO, CONFORME A COR. POSSUI 3 PEÇAS. IDADE RECOMENDADA: A PARTIR DE 3 ANOS. DIMENSÕES APROXIMADAS DA EMBALAGEM: 13,3X10,5X3,3CM.</t>
    </r>
  </si>
  <si>
    <r>
      <rPr>
        <rFont val="Calibri"/>
        <b/>
        <color theme="1"/>
        <sz val="8.0"/>
      </rPr>
      <t>Mini Jogo da velha interativo de madeira</t>
    </r>
    <r>
      <rPr>
        <rFont val="Calibri"/>
        <color theme="1"/>
        <sz val="8.0"/>
      </rPr>
      <t>. Tabuleiro feito com base de madeira, possui 9 peças coloridas em madeira em formato de cruz ou "X" e circulos. Tamanho (aprox.) tabuleiro: 14 x 14 x 0.7cm / Tamanho das peças(aprox.): 3,5 x 3,5cm</t>
    </r>
  </si>
  <si>
    <r>
      <rPr>
        <rFont val="Calibri"/>
        <b/>
        <color theme="1"/>
        <sz val="8.0"/>
      </rPr>
      <t>Montessori Box de Atividades</t>
    </r>
    <r>
      <rPr>
        <rFont val="Calibri"/>
        <color theme="1"/>
        <sz val="8.0"/>
      </rPr>
      <t>: Emoções, o conjunto deve conter cerca de 14 cartões temáticos coloridos e um guia impresso com informações claras para pais e educadores</t>
    </r>
  </si>
  <si>
    <r>
      <rPr>
        <rFont val="Calibri"/>
        <b/>
        <color rgb="FF000000"/>
        <sz val="8.0"/>
      </rPr>
      <t>MORDEDOR</t>
    </r>
    <r>
      <rPr>
        <rFont val="Calibri"/>
        <color rgb="FF000000"/>
        <sz val="8.0"/>
      </rPr>
      <t>: MORDEDOR COLORIDO CONFECCIONADO EM PLÁSTICO ATÓXICO, LIVRE DE BPA E LAVÁVEL. CONTÉM PEÇAS DO TIPO ARGOLAS QUE SE MOVIMENTAM PARA INTERAÇÃO DO BEBÊ. COM DIMENSÕES APROXIMADAS DE 18CM DE ALTURA. DEVE CONSTAR NA EMBALAGEM O INDICATIVO DE IDADE RECOMENDADA.</t>
    </r>
  </si>
  <si>
    <r>
      <rPr>
        <rFont val="Calibri"/>
        <b/>
        <color theme="1"/>
        <sz val="8.0"/>
      </rPr>
      <t xml:space="preserve">Mordedor carrinho </t>
    </r>
    <r>
      <rPr>
        <rFont val="Calibri"/>
        <color theme="1"/>
        <sz val="8.0"/>
      </rPr>
      <t>produzido em Vinil colorido atóxico. Mede Aproximadamente 11cm de Comprimento. Modelo a ser escolhido pela contratante. Apresentar certificao Inmetro e idade recomendada.</t>
    </r>
  </si>
  <si>
    <r>
      <rPr>
        <rFont val="Calibri"/>
        <b/>
        <color rgb="FF000000"/>
        <sz val="8.0"/>
      </rPr>
      <t>NHAC NHAC</t>
    </r>
    <r>
      <rPr>
        <rFont val="Calibri"/>
        <color rgb="FF000000"/>
        <sz val="8.0"/>
      </rPr>
      <t>:  Jogo tipo "Nhac Nhac - Estratégia para Pequenos", assim como no jogo da velha, o objetivo é completar uma fileira com três peças da mesma cor. A grande diferença aqui é que as peças tem 3 tamanhos diferentes, assim, você pode colocar uma sob outra do adversário, dando uma nova dinâmica às partidas.</t>
    </r>
  </si>
  <si>
    <r>
      <rPr>
        <rFont val="Calibri"/>
        <b/>
        <color rgb="FF000000"/>
        <sz val="8.0"/>
      </rPr>
      <t xml:space="preserve">PALAVRAS CRUZADAS: </t>
    </r>
    <r>
      <rPr>
        <rFont val="Calibri"/>
        <color rgb="FF000000"/>
        <sz val="8.0"/>
      </rPr>
      <t xml:space="preserve">Jogo tipo "PALAVRAS CRUZADAS" consistindo na formação de palavras cruzadas sobre um tabuleiro, usando pedras cujos valores variam de acordo com a letra. Contém, no mínimo, 1 tabuleiro impresso, 4 suportes para as pedras em madeira, 120 pedras, sendo 117 impressas e 3 em branco.  </t>
    </r>
  </si>
  <si>
    <r>
      <rPr>
        <rFont val="Calibri"/>
        <b/>
        <color rgb="FF000000"/>
        <sz val="8.0"/>
      </rPr>
      <t>PANCAKE 10G</t>
    </r>
    <r>
      <rPr>
        <rFont val="Calibri"/>
        <color rgb="FF000000"/>
        <sz val="8.0"/>
      </rPr>
      <t xml:space="preserve">, CORES A DEFINIR.
</t>
    </r>
  </si>
  <si>
    <r>
      <rPr>
        <rFont val="Calibri"/>
        <b/>
        <color rgb="FF404040"/>
        <sz val="8.0"/>
      </rPr>
      <t xml:space="preserve">Patinete Infantil Dobrável - Com 3 Rodas </t>
    </r>
    <r>
      <rPr>
        <rFont val="Calibri"/>
        <color rgb="FF404040"/>
        <sz val="8.0"/>
      </rPr>
      <t>- Produto nas cores azul, amarela ou verde.   Patinete em material plástico e metal com 2 rodas emborrachadas e com brilho automático na parte frontal e 1 rodinha com freio na parte traseira, com opção de 4 regulagens de altura do guidão ao acionar botão.  Medidas aproximadas do produto: (A x l x p)= 71cm x 22cm x 56cm. Suportar, no minimo até 35kg. Apresentar certificado Inmetro, idade recomendada e peso máximo suportado</t>
    </r>
  </si>
  <si>
    <r>
      <rPr>
        <rFont val="Calibri"/>
        <b/>
        <color rgb="FF404040"/>
        <sz val="8.0"/>
      </rPr>
      <t xml:space="preserve">Patinete Infantil Dobrável - Com 3 Rodas </t>
    </r>
    <r>
      <rPr>
        <rFont val="Calibri"/>
        <color rgb="FF404040"/>
        <sz val="8.0"/>
      </rPr>
      <t xml:space="preserve">- Produto nas cores azul, amarela ou verde.   Patinete em material plástico e metal com 2 rodas emborrachadas e com brilho automático na parte frontal e 1 rodinha com freio na parte traseira, com opção de 4 regulagens de altura do guidão ao acionar botão.  Medidas aproximadas do produto: (A x l x p)= 71cm x 22cm x 56cm. Suportar, no minimo até 35kg. Apresentar certificado Inmetro, idade recomendada e peso máximo suportado. </t>
    </r>
    <r>
      <rPr>
        <rFont val="Calibri"/>
        <b/>
        <color rgb="FF404040"/>
        <sz val="8.0"/>
      </rPr>
      <t>COTA PARA ME E EPP CONF. LEI 147/2014.</t>
    </r>
  </si>
  <si>
    <r>
      <rPr>
        <rFont val="Calibri"/>
        <b/>
        <color theme="1"/>
        <sz val="8.0"/>
      </rPr>
      <t>PRANCHA DE SELEÇÃO</t>
    </r>
    <r>
      <rPr>
        <rFont val="Calibri"/>
        <color theme="1"/>
        <sz val="8.0"/>
      </rPr>
      <t>: confeccionado em MDF, contendo uma base medindo aproximadamente 19 x 20cm, contendo no mínimo 16 peças geométricas divididas em 4 formas.</t>
    </r>
  </si>
  <si>
    <r>
      <rPr>
        <rFont val="Calibri"/>
        <b/>
        <color theme="1"/>
        <sz val="8.0"/>
      </rPr>
      <t>PERRENGUE KIDS</t>
    </r>
    <r>
      <rPr>
        <rFont val="Calibri"/>
        <color theme="1"/>
        <sz val="8.0"/>
      </rPr>
      <t xml:space="preserve"> - contendo 40 cartas perrengue e 15 cartas revelação</t>
    </r>
  </si>
  <si>
    <r>
      <rPr>
        <rFont val="Calibri"/>
        <b/>
        <color rgb="FF222222"/>
        <sz val="8.0"/>
      </rPr>
      <t xml:space="preserve">Puxador Educacional Montessori </t>
    </r>
    <r>
      <rPr>
        <rFont val="Calibri"/>
        <color rgb="FF222222"/>
        <sz val="8.0"/>
      </rPr>
      <t xml:space="preserve">– Baby Plus  Material: Partes em plástico e partes em Silicone antialérgico ABS. A lateral do brinquedo apresenta botões macios para a criança tocar e pressionar. Apresenta aproximadamente 6 cordões coloridos e texturizados que podem ser puxados de um lado para outro do disco central. </t>
    </r>
  </si>
  <si>
    <r>
      <rPr>
        <rFont val="Calibri"/>
        <b/>
        <color rgb="FF373737"/>
        <sz val="8.0"/>
      </rPr>
      <t xml:space="preserve">Qual é a Palavra? </t>
    </r>
    <r>
      <rPr>
        <rFont val="Calibri"/>
        <color rgb="FF373737"/>
        <sz val="8.0"/>
      </rPr>
      <t>O objetivo é procurar as letras nos dados e encaixá-los no suporte para formar a palavra desejada</t>
    </r>
    <r>
      <rPr>
        <rFont val="Calibri"/>
        <b/>
        <color rgb="FF373737"/>
        <sz val="8.0"/>
      </rPr>
      <t xml:space="preserve">. </t>
    </r>
    <r>
      <rPr>
        <rFont val="Calibri"/>
        <color rgb="FF373737"/>
        <sz val="8.0"/>
      </rPr>
      <t>6 dados plásticos -6 conjunto de adesivos -36 cartelas com palavras e ilustrações -1 base de cartão -1 manual de instruções</t>
    </r>
  </si>
  <si>
    <r>
      <rPr>
        <rFont val="Calibri"/>
        <b/>
        <color rgb="FF000000"/>
        <sz val="8.0"/>
      </rPr>
      <t>QUEBRA-CABEÇA GIGANTE - BRINCADEIRAS DE RUA:</t>
    </r>
    <r>
      <rPr>
        <rFont val="Calibri"/>
        <color rgb="FF000000"/>
        <sz val="8.0"/>
      </rPr>
      <t xml:space="preserve"> Quebra-cabeça em tamanho gigante contendo, no mínimo 36 peças com tema de Brincadeiras de Rua.</t>
    </r>
  </si>
  <si>
    <r>
      <rPr>
        <rFont val="Calibri"/>
        <b/>
        <color rgb="FF000000"/>
        <sz val="8.0"/>
      </rPr>
      <t xml:space="preserve">ROADBLOCK: </t>
    </r>
    <r>
      <rPr>
        <rFont val="Calibri"/>
        <color rgb="FF000000"/>
        <sz val="8.0"/>
      </rPr>
      <t>Jogo tipo "Roadblock" contendo, no mínimo, 1 tabuleiro, 4 edifícios, 6 carros de polícia, 1 carro vermelho e um livreto com desafios e soluções. Deve conter informações da idade recomendada.</t>
    </r>
  </si>
  <si>
    <r>
      <rPr>
        <rFont val="Calibri"/>
        <b/>
        <color theme="1"/>
        <sz val="8.0"/>
      </rPr>
      <t>Roda das emoções</t>
    </r>
    <r>
      <rPr>
        <rFont val="Calibri"/>
        <color theme="1"/>
        <sz val="8.0"/>
      </rPr>
      <t xml:space="preserve"> - Uso profissional - Rodas com aproximadamente 18 cm de diâmetro, miolo papelão de cerca de 1,65 mm, Seta de cerca 4 x 1,5 cm, cantos arredondados, fixada com ilhós</t>
    </r>
  </si>
  <si>
    <r>
      <rPr>
        <rFont val="Calibri"/>
        <b/>
        <color rgb="FF000000"/>
        <sz val="8.0"/>
      </rPr>
      <t xml:space="preserve">RORY'S STORY CUBES: </t>
    </r>
    <r>
      <rPr>
        <rFont val="Calibri"/>
        <color rgb="FF000000"/>
        <sz val="8.0"/>
      </rPr>
      <t xml:space="preserve">Jogo tipo "Rory's Story Cube" para improvisação de histórias. Composto por, no mínimo, 9 dados, sendo que cada um deles possui seis ícones diferentes. </t>
    </r>
  </si>
  <si>
    <r>
      <rPr>
        <rFont val="Calibri"/>
        <b/>
        <color rgb="FF000000"/>
        <sz val="8.0"/>
      </rPr>
      <t>SACOLÃO CRIATIVO</t>
    </r>
    <r>
      <rPr>
        <rFont val="Calibri"/>
        <color rgb="FF000000"/>
        <sz val="8.0"/>
      </rPr>
      <t>: CONFECCIONADO EM PLÁSTICO RÍGIDO ATÓXICO DE ALTO BRILHO. CONTENDO NO MÍNIMO 700 PEÇAS EM CORES, FORMATOS E ENCAIXES DIVERSOS. ACONDICIONADOS EM SACOLA DE PVC, COM ZÍPER E ALÇA OU EMBALAGEM SIMILAR. DEVENDO CONSTAS NA EMBALAGEM INDICATIVO DE IDADE APROPRIADA.</t>
    </r>
  </si>
  <si>
    <r>
      <rPr>
        <rFont val="Calibri"/>
        <b/>
        <color rgb="FF000000"/>
        <sz val="8.0"/>
      </rPr>
      <t>SÓ UMA</t>
    </r>
    <r>
      <rPr>
        <rFont val="Calibri"/>
        <color rgb="FF000000"/>
        <sz val="8.0"/>
      </rPr>
      <t>: Jogo tipo "Só uma - Adivinhação", trata-se de um jogo de festa cooperativa. Contendo, no mínimo, 110 cartas, 7 cavaletes plásticos, 7 canetinhas hidrográficas e 1 livreto de regras.</t>
    </r>
  </si>
  <si>
    <r>
      <rPr>
        <rFont val="Calibri"/>
        <b/>
        <color rgb="FF000000"/>
        <sz val="8.0"/>
      </rPr>
      <t>SOMBRA PARA OLHOS</t>
    </r>
    <r>
      <rPr>
        <rFont val="Calibri"/>
        <color rgb="FF000000"/>
        <sz val="8.0"/>
      </rPr>
      <t xml:space="preserve"> - cores a definir pela secretaria</t>
    </r>
  </si>
  <si>
    <r>
      <rPr>
        <rFont val="Calibri"/>
        <b/>
        <color theme="1"/>
        <sz val="8.0"/>
      </rPr>
      <t>TABULEIRO DA ANSIEDADE</t>
    </r>
    <r>
      <rPr>
        <rFont val="Calibri"/>
        <color theme="1"/>
        <sz val="8.0"/>
      </rPr>
      <t xml:space="preserve"> - Jogo tabuleiro tipo DA ANSIEDADE contendo:  01 tabuleiro, 01 dado, 02 pinos, 21 cartas azuis "situações ansiogênicas", 20 cartas verdes "sensações fisiológicas naturais da ansiedade", 20 cartas brancas "distorções cognitivas", 08 cartas amarelas "reações emocionais", 25 cartas marrons "comportamento", 04 cartas vermelhas "questionamentos gerais", 01 manual de instruções.</t>
    </r>
  </si>
  <si>
    <r>
      <rPr>
        <rFont val="Calibri"/>
        <b/>
        <color rgb="FF000000"/>
        <sz val="8.0"/>
      </rPr>
      <t xml:space="preserve">TANGRAM: </t>
    </r>
    <r>
      <rPr>
        <rFont val="Calibri"/>
        <b val="0"/>
        <color rgb="FF000000"/>
        <sz val="8.0"/>
      </rPr>
      <t xml:space="preserve"> Tabuleiro confeccionado em MDF, medindo aproximadamente 200x200mm, contendo 07 peças em madeira em cores diversas.</t>
    </r>
  </si>
  <si>
    <r>
      <rPr>
        <rFont val="Calibri"/>
        <b/>
        <color rgb="FF000000"/>
        <sz val="8.0"/>
      </rPr>
      <t>Tapete de Atividades com piano para bebês</t>
    </r>
    <r>
      <rPr>
        <rFont val="Calibri"/>
        <color rgb="FF000000"/>
        <sz val="8.0"/>
      </rPr>
      <t>: O produto deve apresentar acessórios (móbiles) de estimulação visual, auditiva, tátil e motora para bebês a partir de 0 meses, sendo no minimo 4 brinquedos com sons de chocalhos.  O tapete deve ser alcochoado e confortável. Além do tapete e dos acessórios de estimulos, o produto deve apresentar a estrutura em formato de arco/barra macia na qual que serão anexados os acessórios de estimulos ao bebê e 1 teclado interativo removivel com 4 teclas iluminadas. Produto deve ser certificado pelo InMetro. Cores a definir pela secretaria solicitante. Medidas aproximadas do produto: 43cm x 48cm x 72cm</t>
    </r>
  </si>
  <si>
    <r>
      <rPr>
        <rFont val="Calibri"/>
        <b/>
        <color theme="1"/>
        <sz val="8.0"/>
      </rPr>
      <t>Tesouras de transferência Kit com 2 Formato Meia Bola</t>
    </r>
    <r>
      <rPr>
        <rFont val="Calibri"/>
        <color theme="1"/>
        <sz val="8.0"/>
      </rPr>
      <t xml:space="preserve"> Kit Contém 2 tesouras de transferência de objetos no formato meia bola, nas cores roxo e verde para treinar a coordenação motora fina e transferência de objetos. Dimensões aproximadas 28 × 15 × 5 cm</t>
    </r>
  </si>
  <si>
    <r>
      <rPr>
        <rFont val="Calibri"/>
        <b/>
        <color rgb="FF000000"/>
        <sz val="8.0"/>
      </rPr>
      <t>TINTA FACIAL</t>
    </r>
    <r>
      <rPr>
        <rFont val="Calibri"/>
        <color rgb="FF000000"/>
        <sz val="8.0"/>
      </rPr>
      <t xml:space="preserve"> COM 6 CORES </t>
    </r>
    <r>
      <rPr>
        <rFont val="Calibri"/>
        <b/>
        <color rgb="FF000000"/>
        <sz val="8.0"/>
      </rPr>
      <t>METÁLICAS</t>
    </r>
  </si>
  <si>
    <r>
      <rPr>
        <rFont val="Calibri"/>
        <b/>
        <color rgb="FF000000"/>
        <sz val="8.0"/>
      </rPr>
      <t>TINTA FACIAL</t>
    </r>
    <r>
      <rPr>
        <rFont val="Calibri"/>
        <color rgb="FF000000"/>
        <sz val="8.0"/>
      </rPr>
      <t>, KIT CREMOSO COM 10 CORES, CAIXA COM 10 POTES.</t>
    </r>
  </si>
  <si>
    <r>
      <rPr>
        <rFont val="Calibri"/>
        <b/>
        <color rgb="FF000000"/>
        <sz val="8.0"/>
      </rPr>
      <t>TINTA FACIAL LÍQUIDA</t>
    </r>
    <r>
      <rPr>
        <rFont val="Calibri"/>
        <color rgb="FF000000"/>
        <sz val="8.0"/>
      </rPr>
      <t>, 25 ML. CORES A DEFINIR.</t>
    </r>
  </si>
  <si>
    <r>
      <rPr>
        <rFont val="Calibri"/>
        <b/>
        <color rgb="FF000000"/>
        <sz val="8.0"/>
      </rPr>
      <t>TINTA FACIAL LÍQUIDA NEON</t>
    </r>
    <r>
      <rPr>
        <rFont val="Calibri"/>
        <color rgb="FF000000"/>
        <sz val="8.0"/>
      </rPr>
      <t>, 15ML. CORES A DEFINIR</t>
    </r>
  </si>
  <si>
    <r>
      <rPr>
        <rFont val="Calibri"/>
        <b/>
        <color rgb="FF000000"/>
        <sz val="8.0"/>
      </rPr>
      <t>TINTA PARA PINTURA FACIAL</t>
    </r>
    <r>
      <rPr>
        <rFont val="Calibri"/>
        <color rgb="FF000000"/>
        <sz val="8.0"/>
      </rPr>
      <t xml:space="preserve">, À BASE DE ÁGUA OU VASELINA, ATÓXICA, DE FABRICAÇÃO NACIONAL, DERMATOLOGICAMENTE TESTADA, CAIXA COM 6 FRASCOS DE 15 ML CADA, NAS CORES: PRETO, BRANCO, AMARELO, AZUL, VERDE E VERMELHO. ACOMPANHADA DE 1 PINCEL. </t>
    </r>
  </si>
  <si>
    <r>
      <rPr>
        <rFont val="Calibri"/>
        <b/>
        <color rgb="FF000000"/>
        <sz val="8.0"/>
      </rPr>
      <t>TINTA PARA PINTURA FACIAL E CORPORAL</t>
    </r>
    <r>
      <rPr>
        <rFont val="Calibri"/>
        <color rgb="FF000000"/>
        <sz val="8.0"/>
      </rPr>
      <t>, USO PROFISSIONAL, FRASCOS DE 15 ML CADA, CORES GLITTER: PRETO, BRANCO, AMARELO, AZUL, VERDE,LARANJA,LILÁS,MARRON,ROSA E VERMELHO.</t>
    </r>
  </si>
  <si>
    <r>
      <rPr>
        <rFont val="Calibri"/>
        <b/>
        <color rgb="FF404040"/>
        <sz val="8.0"/>
      </rPr>
      <t xml:space="preserve">Torre Inteligente 34 Peças Jogo No Estojo Madeira Educativo. </t>
    </r>
    <r>
      <rPr>
        <rFont val="Calibri"/>
        <b val="0"/>
        <color rgb="FF404040"/>
        <sz val="8.0"/>
      </rPr>
      <t xml:space="preserve">Para jogar, a criança deve empilhar as bases quadradas e depois, apoiar os cilindros sobre as cores correspondentes. Composição:  Estojo em MDF com medida aproximada de 16,5 x 7,5cm , 34 peças sendo: 10 bases em madeira  medindo aproximadamente  6 x 6 cm, coloridas com as cores correspondentes às cores das peças cilindras para que a criança faça a correspondencia e 24 cilindros coloridos medindo no minimo  5 cm de altura e 1,50 cm de diâmetro. </t>
    </r>
  </si>
  <si>
    <r>
      <rPr>
        <rFont val="Calibri"/>
        <b/>
        <color rgb="FF000000"/>
        <sz val="8.0"/>
      </rPr>
      <t xml:space="preserve">TORRE MALUCA: </t>
    </r>
    <r>
      <rPr>
        <rFont val="Calibri"/>
        <color rgb="FF000000"/>
        <sz val="8.0"/>
      </rPr>
      <t xml:space="preserve">Contém 10 peças coloridas empilháveis em material plástico atóxico. Desenvolve a imaginação, a concentração, a coordenação motora e estimula a capacidade de usar as mãos e olhos simultaneamente para realizar a atividade. Acondicionado em sacola de PVC. Medidas aproximadas do produto: 12,5 x 8,5 x 27 cm. Deve conter indicativo de idade recomendada. </t>
    </r>
  </si>
  <si>
    <r>
      <rPr>
        <rFont val="Calibri"/>
        <b/>
        <color rgb="FF000000"/>
        <sz val="8.0"/>
      </rPr>
      <t xml:space="preserve">TORSO: </t>
    </r>
    <r>
      <rPr>
        <rFont val="Calibri"/>
        <b val="0"/>
        <color rgb="FF000000"/>
        <sz val="8.0"/>
      </rPr>
      <t>Modelo de torso assexuado de aproximadamente 50cm,  mostra com detalhes estrutura anatômica do corpo humano com órgãos, sistema de vasos sanguíneos, ossos, músculos e linfonodos. Partes do modelo são desmontáveis e removíveis, totalizando  no mínimo 12 peças. Confeccionado em resina plástica de alta qualidade, montado sobre base.</t>
    </r>
  </si>
  <si>
    <r>
      <rPr>
        <rFont val="Calibri"/>
        <b/>
        <color rgb="FF000000"/>
        <sz val="8.0"/>
      </rPr>
      <t xml:space="preserve">Treino Cerebral </t>
    </r>
    <r>
      <rPr>
        <rFont val="Calibri"/>
        <color rgb="FF000000"/>
        <sz val="8.0"/>
      </rPr>
      <t>Contém: 504 peças. Sendo 8 placas medindo 208mm x 208mmx 3mm com modelos para fazer as figuras , 01 placa de 235mm x 235mm x 3 mm com orifícios como gabarito, 495 contas coloridos em plástico nas cores: 140 vermelhas, 110 brancas, 60 verdes, 60 marrons, 50 azuis, 50 amarelas e 25 pretas. Medidas aproximadas do produto (LxAxP) 38cm x 27cm x 4cm. Acondicionadas em uma caixa de madeira.</t>
    </r>
  </si>
  <si>
    <r>
      <rPr>
        <rFont val="Calibri"/>
        <b/>
        <color rgb="FF000000"/>
        <sz val="8.0"/>
      </rPr>
      <t xml:space="preserve">TREM DE EMPILHAR: </t>
    </r>
    <r>
      <rPr>
        <rFont val="Calibri"/>
        <color rgb="FF000000"/>
        <sz val="8.0"/>
      </rPr>
      <t>conjunto de no mínimo três vagões de trem com rodinhas, confeccionado em material plástico. Podendo empilhar os vagões, encaixar ou conectá-los para puxar. Deve conter indicativo de idade recomendada.</t>
    </r>
  </si>
  <si>
    <r>
      <rPr>
        <rFont val="Calibri"/>
        <b/>
        <color rgb="FF000000"/>
        <sz val="8.0"/>
      </rPr>
      <t xml:space="preserve">TRICICLO: </t>
    </r>
    <r>
      <rPr>
        <rFont val="Calibri"/>
        <color rgb="FF000000"/>
        <sz val="8.0"/>
      </rPr>
      <t>TRICICLO FABRICADO EM PLÁSTICO RÍGIDO, ASSENTO ANATÔMICO, COM APROXIMADAMENTE 50CM/60 CM COMPRIMENTO, PESO MÁXIMO SUPORTADO ATÉ 21KG, CERTIFICADO PELO INMETRO ou certificação equivalente</t>
    </r>
  </si>
  <si>
    <r>
      <rPr>
        <rFont val="Calibri"/>
        <b/>
        <color theme="1"/>
        <sz val="8.0"/>
      </rPr>
      <t xml:space="preserve">Triciclo Infantil em Alumínio </t>
    </r>
    <r>
      <rPr>
        <rFont val="Calibri"/>
        <color theme="1"/>
        <sz val="8.0"/>
      </rPr>
      <t xml:space="preserve"> brinquedo contendo: Quadro, garfo e guidão em alumínio.  Assento confortável, pneus silenciosos, menos escorregadios,porém leves e duráveis.  Com manoplas atóxicas, plaquinha e buzina “fon-fon”. Apresentar certificado Inmetro e idade recomendada como a partir de 18 meses. Entregar item montado. Dimensões aproximadas: 64 x 46 x 52 centímetros. Cores predominantes: verde, azul e amarelo</t>
    </r>
  </si>
  <si>
    <r>
      <rPr>
        <rFont val="Calibri"/>
        <b/>
        <color theme="1"/>
        <sz val="8.0"/>
      </rPr>
      <t xml:space="preserve">Triciclo Infantil em Alumínio </t>
    </r>
    <r>
      <rPr>
        <rFont val="Calibri"/>
        <color theme="1"/>
        <sz val="8.0"/>
      </rPr>
      <t xml:space="preserve"> brinquedo contendo: Quadro, garfo e guidão em alumínio.  Assento confortável, pneus silenciosos, menos escorregadios,porém leves e duráveis.  Com manoplas atóxicas, plaquinha e buzina “fon-fon”. Apresentar certificado Inmetro e idade recomendada como a partir de 18 meses. Entregar item montado. Dimensões aproximadas: 64 x 46 x 52 centímetros. Cores predominantes: verde, azul e amarelo. </t>
    </r>
    <r>
      <rPr>
        <rFont val="Calibri"/>
        <b/>
        <color theme="1"/>
        <sz val="8.0"/>
      </rPr>
      <t>COTA PARA ME E EPP CONF. LEI 147/2014.</t>
    </r>
  </si>
  <si>
    <r>
      <rPr>
        <rFont val="Calibri"/>
        <b/>
        <color rgb="FF000000"/>
        <sz val="8.0"/>
      </rPr>
      <t xml:space="preserve">TRIMINÓ: </t>
    </r>
    <r>
      <rPr>
        <rFont val="Calibri"/>
        <color rgb="FF000000"/>
        <sz val="8.0"/>
      </rPr>
      <t>O jogo tem por objetivo organizar os triângulos dentro da base, formando os pares das cores correspondentes. Contém, no mínimo, 1 embalagem, 1 jogo de aproximadamente 22 x 19 cm e 25 peças.</t>
    </r>
  </si>
  <si>
    <r>
      <rPr>
        <rFont val="Calibri"/>
        <b/>
        <color theme="1"/>
        <sz val="8.0"/>
      </rPr>
      <t>Túnel Centopeia</t>
    </r>
    <r>
      <rPr>
        <rFont val="Calibri"/>
        <color theme="1"/>
        <sz val="8.0"/>
      </rPr>
      <t xml:space="preserve"> cor azul e um lado translúcida. Confeccionada em poliéster lavável e colorido, revestida com mola espiral. Medidas aproximadas:  3,5m x 0,60 m. Acondicionada em sacola de tecido de poliéster com zíper e alça.</t>
    </r>
  </si>
  <si>
    <r>
      <rPr>
        <rFont val="Calibri"/>
        <b/>
        <color theme="1"/>
        <sz val="8.0"/>
      </rPr>
      <t>UESTOP</t>
    </r>
    <r>
      <rPr>
        <rFont val="Calibri"/>
        <color theme="1"/>
        <sz val="8.0"/>
      </rPr>
      <t xml:space="preserve"> jogo de cartas, tipo "UESTOP"  contendo 52 cartas de categoria, 05 cartas de números, 06 cartas de ação, 01 carta de vitória, 01 manual de instruções.</t>
    </r>
  </si>
  <si>
    <r>
      <rPr>
        <rFont val="Calibri"/>
        <b/>
        <color rgb="FF000000"/>
        <sz val="8.0"/>
      </rPr>
      <t>UNO:</t>
    </r>
    <r>
      <rPr>
        <rFont val="Calibri"/>
        <color rgb="FF000000"/>
        <sz val="8.0"/>
      </rPr>
      <t xml:space="preserve"> JOGO DE CARTAS TIPO "UNO". Inclui 114 cartas, 3 cartas personalizáveis e 1 carta extra de regra.  Deve conter indicativo de idade recomendada. </t>
    </r>
  </si>
  <si>
    <t>Item Rec lúdicos que foi para o esportivo</t>
  </si>
  <si>
    <t>Descritivo</t>
  </si>
  <si>
    <t>Quant SEMED</t>
  </si>
  <si>
    <t>Quant SEMEL</t>
  </si>
  <si>
    <t>Quant SEMAS</t>
  </si>
  <si>
    <r>
      <rPr>
        <rFont val="Calibri"/>
        <b/>
        <color theme="1"/>
        <sz val="9.0"/>
      </rPr>
      <t>Jogo xadrez</t>
    </r>
    <r>
      <rPr>
        <rFont val="Calibri"/>
        <color theme="1"/>
        <sz val="9.0"/>
      </rPr>
      <t>: Jogo contendo 01 tabuleiro em couro sintético ou MDF - material de alta qualidade, medindo aproximadamente 50x50cm. Acompanha peças em plastico resistente ou MDF e regras do jogo. Deve conter indicativo de idade recomendada</t>
    </r>
  </si>
  <si>
    <r>
      <rPr>
        <rFont val="Calibri"/>
        <b/>
        <color rgb="FF000000"/>
        <sz val="9.0"/>
      </rPr>
      <t xml:space="preserve">BOLA DE BORRACHA N° 8: </t>
    </r>
    <r>
      <rPr>
        <rFont val="Calibri"/>
        <b val="0"/>
        <color rgb="FF000000"/>
        <sz val="9.0"/>
      </rPr>
      <t>bola de borracha com circunferência aproximada de 40-42cm, para trabalhos de iniciação, agilidade e coordenação.</t>
    </r>
  </si>
  <si>
    <r>
      <rPr>
        <rFont val="Calibri"/>
        <b/>
        <color rgb="FF000000"/>
        <sz val="9.0"/>
      </rPr>
      <t xml:space="preserve">BOLA DE BORRACHA N° 12: </t>
    </r>
    <r>
      <rPr>
        <rFont val="Calibri"/>
        <b val="0"/>
        <color rgb="FF000000"/>
        <sz val="9.0"/>
      </rPr>
      <t>bola de borracha para iniciação, nº 12, de 57 a 59 cm de circunferência, peso 250 a 270g.</t>
    </r>
  </si>
  <si>
    <r>
      <rPr>
        <rFont val="Calibri"/>
        <b/>
        <color rgb="FF000000"/>
        <sz val="9.0"/>
      </rPr>
      <t xml:space="preserve">BOLA DE BORRACHA Nº 6: </t>
    </r>
    <r>
      <rPr>
        <rFont val="Calibri"/>
        <b val="0"/>
        <color rgb="FF000000"/>
        <sz val="9.0"/>
      </rPr>
      <t>bola de borracha com circunferência aproximada de 31-34cm, para trabalhos de iniciação, agilidade e coordenação.</t>
    </r>
  </si>
  <si>
    <r>
      <rPr>
        <rFont val="Calibri"/>
        <b/>
        <color theme="1"/>
        <sz val="9.0"/>
      </rPr>
      <t>SUDOKU GIGANTE:</t>
    </r>
    <r>
      <rPr>
        <rFont val="Calibri"/>
        <color theme="1"/>
        <sz val="9.0"/>
      </rPr>
      <t xml:space="preserve"> Contém 1 tabuleiro em lona de aproximadamente 1,4m x 1,4m; conjunto de 16 peças em mdf de 20x20cm divididos em 4 cores e numeradas de 1 a 4 algarismos romanos e em braile.</t>
    </r>
  </si>
  <si>
    <r>
      <rPr>
        <rFont val="Calibri"/>
        <b/>
        <color rgb="FF000000"/>
        <sz val="9.0"/>
      </rPr>
      <t>JOGO DE VARETAS GIGANTES:</t>
    </r>
    <r>
      <rPr>
        <rFont val="Calibri"/>
        <color rgb="FF000000"/>
        <sz val="9.0"/>
      </rPr>
      <t xml:space="preserve"> Pega varetas gigante em madeira, contendo 31 varetas de aproximadamente 55cm cada, pintadas com esmalte sintético atóxico. Embalagem: caixa de MDF medindo aprximadamente 60x11x6cm. </t>
    </r>
  </si>
  <si>
    <t>BRINQUEDOS DE NATAL</t>
  </si>
  <si>
    <t>NATAL 2022</t>
  </si>
  <si>
    <t>BERÇÁRIO</t>
  </si>
  <si>
    <t>Baby Péia</t>
  </si>
  <si>
    <t xml:space="preserve"> já no estoque</t>
  </si>
  <si>
    <t xml:space="preserve">M1 </t>
  </si>
  <si>
    <t>Barco didático</t>
  </si>
  <si>
    <t xml:space="preserve"> M2 </t>
  </si>
  <si>
    <t>Caixa de ferramenta + Boneca de pano negra</t>
  </si>
  <si>
    <t>1000 + 498</t>
  </si>
  <si>
    <t>M3, INF 4 E INF 5</t>
  </si>
  <si>
    <t>lince + kit areia</t>
  </si>
  <si>
    <t>4400 +  170</t>
  </si>
  <si>
    <t>NATAL 2023</t>
  </si>
  <si>
    <t>Brinquedo</t>
  </si>
  <si>
    <t>Quantidade</t>
  </si>
  <si>
    <t>Bola Encaixa</t>
  </si>
  <si>
    <t>M1</t>
  </si>
  <si>
    <t>Bate com martelo</t>
  </si>
  <si>
    <t>M2</t>
  </si>
  <si>
    <t>kit massinha</t>
  </si>
  <si>
    <t>Pula Macaco</t>
  </si>
  <si>
    <t>NATAL 2024</t>
  </si>
  <si>
    <t>Brinquedo 2ª opção</t>
  </si>
  <si>
    <t>BERÇÁRIO e INF1</t>
  </si>
  <si>
    <t>Mesa Didática Infantil Play Time Pedagógica De Encaixe .</t>
  </si>
  <si>
    <t>INF 2 e INF 3</t>
  </si>
  <si>
    <t>Triciclo Infantil em Alumínio</t>
  </si>
  <si>
    <t>Cidadela Conjunto com 4 árvores, 4 bonecos e 33 blocos geométricos</t>
  </si>
  <si>
    <t>INF 4 e INF 5</t>
  </si>
  <si>
    <t>Patinete Infantil Dobrável - Com 3 Rodas</t>
  </si>
  <si>
    <t>Mesa Mágica Com Alça Lousa Infantil</t>
  </si>
  <si>
    <t>COTAÇÃO 1</t>
  </si>
  <si>
    <t>COTAÇÃO 2</t>
  </si>
  <si>
    <t>COTAÇÃO 3</t>
  </si>
  <si>
    <t>SEMMA</t>
  </si>
  <si>
    <r>
      <rPr>
        <rFont val="Calibri"/>
        <b/>
        <color rgb="FF000000"/>
        <sz val="8.0"/>
      </rPr>
      <t>STAR PLIC:</t>
    </r>
    <r>
      <rPr>
        <rFont val="Calibri"/>
        <color rgb="FF000000"/>
        <sz val="8.0"/>
      </rPr>
      <t xml:space="preserve"> JOGO TIPO "STAR PLIC", contendo peças em plástico resistente e atóxico, em formato similar ao de estrela, em cores diversas.  Objetivo: trabalhar a coordenação motora e estimular o raciocínio lógico. Idade recomendada: a partir de 2 anos. </t>
    </r>
  </si>
  <si>
    <t>AMERICANAS</t>
  </si>
  <si>
    <t>LIVRARIAS CURITIBA</t>
  </si>
  <si>
    <t>TOYMANIA</t>
  </si>
  <si>
    <r>
      <rPr>
        <rFont val="Calibri"/>
        <b/>
        <color rgb="FF000000"/>
        <sz val="8.0"/>
      </rPr>
      <t>BANCO IMOBILIÁRIO:</t>
    </r>
    <r>
      <rPr>
        <rFont val="Calibri"/>
        <color rgb="FF000000"/>
        <sz val="8.0"/>
      </rPr>
      <t xml:space="preserve"> JOGO TIPO "BANCO IMOBILIÁRIO". Contém: 01 tabuleiro; 28 cartões – Títulos de Propriedade; 32 cartões Sorte ou Revés; 380 Notas; 01 Manual de Instruções; 80 casas plásticas; 02 dados; 6 peões plásticos. Deve conter indicativo de idade recomendada.</t>
    </r>
  </si>
  <si>
    <t>BANCO DE PREÇOS</t>
  </si>
  <si>
    <t>ARP 119/2019
PINHAIS/PR</t>
  </si>
  <si>
    <r>
      <rPr>
        <rFont val="Calibri"/>
        <b/>
        <color rgb="FF000000"/>
        <sz val="8.0"/>
      </rPr>
      <t>JOGO SOLETRANDO:</t>
    </r>
    <r>
      <rPr>
        <rFont val="Calibri"/>
        <color rgb="FF000000"/>
        <sz val="8.0"/>
      </rPr>
      <t xml:space="preserve"> JOGO TIPO "SOLETRANDO". Jogo para desenvolver a leitura. Recomendado para  crianças a partir dos 4 anos. Juntando figuras, a criança forma palavras. Contém cartas para montar 12 palavras. Deve conter indicativo de idade recomendada.</t>
    </r>
  </si>
  <si>
    <t>ARP 122/2019
PINHAIS/PR</t>
  </si>
  <si>
    <t>RIHAPPY</t>
  </si>
  <si>
    <r>
      <rPr>
        <rFont val="Calibri"/>
        <b/>
        <color rgb="FF000000"/>
        <sz val="8.0"/>
      </rPr>
      <t>SUPER LINCE:</t>
    </r>
    <r>
      <rPr>
        <rFont val="Calibri"/>
        <color rgb="FF000000"/>
        <sz val="8.0"/>
      </rPr>
      <t xml:space="preserve"> JOGO TIPO "SUPER LINCE". Contém tabuleiro com 4 desafios, fabricado em papelão. A embalagem contém: 1 tabuleiro, saco plástico, 18 fichas e 264 cartelas ilustradas. Deve conter indicativo de idade recomendada. </t>
    </r>
  </si>
  <si>
    <t>EXTRA</t>
  </si>
  <si>
    <r>
      <rPr>
        <rFont val="Calibri"/>
        <b/>
        <color rgb="FF000000"/>
        <sz val="8.0"/>
      </rPr>
      <t>PUXA VARETAS:</t>
    </r>
    <r>
      <rPr>
        <rFont val="Calibri"/>
        <color rgb="FF000000"/>
        <sz val="8.0"/>
      </rPr>
      <t xml:space="preserve"> JOGO TIPO "CAI NÃO CAI". O objetivo deste jogo é puxar a vareta sem deixar a bolinha cair. Acompanha varetas e bolinhas. Para 2 ou 4 jogadores. Idade recomendada: a partir de 5 anos. </t>
    </r>
  </si>
  <si>
    <t>LIVRARIA CULTURA</t>
  </si>
  <si>
    <t>ARP 120/2019 PINHAIS/PR</t>
  </si>
  <si>
    <r>
      <rPr>
        <rFont val="Calibri"/>
        <b/>
        <color rgb="FF000000"/>
        <sz val="8.0"/>
      </rPr>
      <t>CILADA:</t>
    </r>
    <r>
      <rPr>
        <rFont val="Calibri"/>
        <color rgb="FF000000"/>
        <sz val="8.0"/>
      </rPr>
      <t xml:space="preserve"> JOGO TIPO "CILADA". O objetivo deste jogo é a escolha um dos quebra-cabeças para tentar encaixar as peças. Contém 1 estojo plástico e 24 peças plásticas. Idade recomendada: a partir de 6 anos. </t>
    </r>
  </si>
  <si>
    <t>ARP 120/2019
PINHAIS/PR</t>
  </si>
  <si>
    <t>MAGAZINE LUIZA</t>
  </si>
  <si>
    <r>
      <rPr>
        <rFont val="Calibri"/>
        <b/>
        <color rgb="FF000000"/>
        <sz val="8.0"/>
      </rPr>
      <t>VIRA LETRAS:</t>
    </r>
    <r>
      <rPr>
        <rFont val="Calibri"/>
        <color rgb="FF000000"/>
        <sz val="8.0"/>
      </rPr>
      <t xml:space="preserve"> JOGO TIPO "VIRA LETRAS". O objetivo  é virar o número de discos tirado no dado e tentar formar palavras com eles. Vence quem tiver escrito mais palavras com os discos. Número de participantes: 2 a 4. Conteúdo da embalagem: 1 jogo. Acompanha base para formar palavras, dado e discos com letras diversas. Deve conter indicativo de idade recomendada.</t>
    </r>
  </si>
  <si>
    <r>
      <rPr>
        <rFont val="Calibri"/>
        <b/>
        <color rgb="FF000000"/>
        <sz val="8.0"/>
      </rPr>
      <t xml:space="preserve">DETETIVE: </t>
    </r>
    <r>
      <rPr>
        <rFont val="Calibri"/>
        <color rgb="FF000000"/>
        <sz val="8.0"/>
      </rPr>
      <t xml:space="preserve">JOGO TIPO "DETETIVE". O objetivo deste  Jogo é desvendar os mistérios como um detetive. Número de participantes: de 2 a 6. Como Jogar: desvendar os mistérios por meio das pistas. Deve conter indicativo de idade recomendada. </t>
    </r>
  </si>
  <si>
    <r>
      <rPr>
        <rFont val="Calibri"/>
        <b/>
        <color rgb="FF000000"/>
        <sz val="8.0"/>
      </rPr>
      <t>JOGO DA MESADA:</t>
    </r>
    <r>
      <rPr>
        <rFont val="Calibri"/>
        <color rgb="FF000000"/>
        <sz val="8.0"/>
      </rPr>
      <t xml:space="preserve"> JOGO TIPO "JOGO DA MESADA". Neste jogo as crianças têm que aprender a lidar com seu dinheiro, combinando seus gastos e empréstimos com o recebimento da mesada. Número de jogadores: até 6. Vence quem chegar ao final do mês (tabuleiro) com mais dinheiro.  Peças em material plástico e cartonado. Inclui 01 Tabuleiro e, no mínimo, 5 Notas de R$10.000 (sem validade), 20 Notas de R$5.000 (sem validade), 40 Notas de R$1.000 (sem validade), 20 Notas de R$500,00 (sem validade),45 Notas de R$100,00 (sem validade). Acompanha 72 Cartas, 05 peões, dado, bloco para registro de empréstimo e manual de instruções. Deve conter indicativo de idade recomendada. </t>
    </r>
  </si>
  <si>
    <t>SUBMARINO</t>
  </si>
  <si>
    <r>
      <rPr>
        <rFont val="Calibri"/>
        <b/>
        <color rgb="FF000000"/>
        <sz val="8.0"/>
      </rPr>
      <t>IMAGEM E AÇÃO:</t>
    </r>
    <r>
      <rPr>
        <rFont val="Calibri"/>
        <color rgb="FF000000"/>
        <sz val="8.0"/>
      </rPr>
      <t xml:space="preserve"> JOGO TIPO "IMAGEM E AÇÃO". Contém, no mínimo, 1 tabuleiro, 1 ampulheta, 198 cartas, 4 peões, 1 dado e 1 manual de instruções. Número de participantes: 4 ou mais. Deve conter indicativo de idade recomendada. </t>
    </r>
  </si>
  <si>
    <t>KIT</t>
  </si>
  <si>
    <r>
      <rPr>
        <rFont val="Calibri"/>
        <b/>
        <color rgb="FF000000"/>
        <sz val="8.0"/>
      </rPr>
      <t>EU SOU?:</t>
    </r>
    <r>
      <rPr>
        <rFont val="Calibri"/>
        <color rgb="FF000000"/>
        <sz val="8.0"/>
      </rPr>
      <t xml:space="preserve"> JOGO TIPO "EU SOU?". Número de participantes: de 2 a 6 jogadores. Contém, no mínimo, 1 ampulheta, 30 cartas, 4 cintas para cartas e 1 manual de instruções. Peças em material plástico e cartonado. Deve conter indicativo de idade recomendada. </t>
    </r>
  </si>
  <si>
    <r>
      <rPr>
        <rFont val="Calibri"/>
        <b/>
        <color rgb="FF000000"/>
        <sz val="8.0"/>
      </rPr>
      <t xml:space="preserve">JOGO TAPA CERTO: </t>
    </r>
    <r>
      <rPr>
        <rFont val="Calibri"/>
        <color rgb="FF000000"/>
        <sz val="8.0"/>
      </rPr>
      <t xml:space="preserve">JOGO TIPO "TAPA CERTO", contendo 45 fichas redondas 45 fichas quadradas 4 mãozinhas com ventosas. Deve conter indicativo de idade recomendada.
</t>
    </r>
  </si>
  <si>
    <t>MP BRINQUEDOS</t>
  </si>
  <si>
    <r>
      <rPr>
        <rFont val="Calibri"/>
        <b/>
        <color rgb="FF000000"/>
        <sz val="8.0"/>
      </rPr>
      <t>JOGO PULA MACACO:</t>
    </r>
    <r>
      <rPr>
        <rFont val="Calibri"/>
        <color rgb="FF000000"/>
        <sz val="8.0"/>
      </rPr>
      <t xml:space="preserve"> JOGO TIPO "PULA MACACO" contendo no mínimo 01 tronco, 02 copas, 04 lança-macacos, 16 macaquinhos, 16 bananas de cartão e folha de adesivos. Deve conter indicativo de idade recomendada.</t>
    </r>
  </si>
  <si>
    <r>
      <rPr>
        <rFont val="Calibri"/>
        <b/>
        <color rgb="FF000000"/>
        <sz val="8.0"/>
      </rPr>
      <t>JOGO PULA PIRATA:</t>
    </r>
    <r>
      <rPr>
        <rFont val="Calibri"/>
        <color rgb="FF000000"/>
        <sz val="8.0"/>
      </rPr>
      <t xml:space="preserve"> JOGO TIPO "PULA PIRATA" contendo no mínimo 1 barril, 1 pirata, 24 espadas, 1 cartão de realidade aumentada. Deve conter indicativo de idade recomendada.</t>
    </r>
  </si>
  <si>
    <r>
      <rPr>
        <rFont val="Calibri"/>
        <b/>
        <color rgb="FF000000"/>
        <sz val="8.0"/>
      </rPr>
      <t>JOGO PINOTE:</t>
    </r>
    <r>
      <rPr>
        <rFont val="Calibri"/>
        <color rgb="FF000000"/>
        <sz val="8.0"/>
      </rPr>
      <t xml:space="preserve"> JOGO TIPO "PINOTE" contendo no mínimo 01 burrinho Pinote, 01 base, 01 sela, 11 objetos para pendurar na sela. Deve conter indicativo de idade recomendada.
</t>
    </r>
  </si>
  <si>
    <r>
      <rPr>
        <rFont val="Calibri"/>
        <b/>
        <color rgb="FF000000"/>
        <sz val="8.0"/>
      </rPr>
      <t xml:space="preserve">JOGO PUXA BATATINHA: </t>
    </r>
    <r>
      <rPr>
        <rFont val="Calibri"/>
        <color rgb="FF000000"/>
        <sz val="8.0"/>
      </rPr>
      <t xml:space="preserve">JOGO TIPO "PUXA PUXA BATATINHA" contendo no mínimo 20 batatinhas e 1 pacotinho de batatas. Deve conter indicativo de idade recomendada.
</t>
    </r>
  </si>
  <si>
    <r>
      <rPr>
        <rFont val="Calibri"/>
        <b/>
        <color rgb="FF000000"/>
        <sz val="8.0"/>
      </rPr>
      <t>JOGO BANCO IMOBILIARIO JUNIOR:</t>
    </r>
    <r>
      <rPr>
        <rFont val="Calibri"/>
        <color rgb="FF000000"/>
        <sz val="8.0"/>
      </rPr>
      <t xml:space="preserve"> JOGO TIPO "BANCO IMOBILIÁRIO JÚNIOR" contendo no mínimo 1 tabuleiro, 24 Títulos de Propriedade, 32 cartões Sorte ou Revés, 380 Notas, 50 casas, 2 dados, 6 peões e 1 Manual de Instruções. Deve conter indicativo de idade recomendada.</t>
    </r>
  </si>
  <si>
    <t>ESTRELA</t>
  </si>
  <si>
    <r>
      <rPr>
        <rFont val="Calibri"/>
        <b/>
        <color rgb="FF000000"/>
        <sz val="8.0"/>
      </rPr>
      <t>JOGO IMITATRIX:</t>
    </r>
    <r>
      <rPr>
        <rFont val="Calibri"/>
        <color rgb="FF000000"/>
        <sz val="8.0"/>
      </rPr>
      <t xml:space="preserve"> JOGO TIPO "IMITATRIX" contendo no mínimo 120 cartas, 1 faixa de cabeça, 1 dado, 1 folha adesiva e 4 peões. Deve conter indicativo de idade recomendada.</t>
    </r>
  </si>
  <si>
    <r>
      <rPr>
        <rFont val="Calibri"/>
        <b/>
        <color rgb="FF000000"/>
        <sz val="8.0"/>
      </rPr>
      <t>JOGO GENIUS:</t>
    </r>
    <r>
      <rPr>
        <rFont val="Calibri"/>
        <color rgb="FF000000"/>
        <sz val="8.0"/>
      </rPr>
      <t xml:space="preserve"> JOGO TIPO "GENIUS" contendo três jogos diferentes e quatro níveis de dificuldade, com 5 maneiras diferentes de jogar. O objetivo deste jogo é acertar a sequência de luzes indicadas pela máquina. Deve conter indicativo de idade recomendada.</t>
    </r>
  </si>
  <si>
    <r>
      <rPr>
        <rFont val="Calibri"/>
        <b/>
        <color rgb="FF000000"/>
        <sz val="8.0"/>
      </rPr>
      <t>JOGO PIZZARIA MALUCA:</t>
    </r>
    <r>
      <rPr>
        <rFont val="Calibri"/>
        <color rgb="FF000000"/>
        <sz val="8.0"/>
      </rPr>
      <t xml:space="preserve"> JOGO TIPO "PIZZARIA MALUCA" contendo no mínimo 1 tabuleiro, 30 ingredientes, 6 fatias de pizza, 20 cartas "sorte ou azar", 1 peão, 1 dado, 1 conjunto de adesivos para o dado e 1 folheto de regras. Deve conter indicativo de idade recomendada.</t>
    </r>
  </si>
  <si>
    <t>LOJA GROW</t>
  </si>
  <si>
    <r>
      <rPr>
        <rFont val="Calibri"/>
        <b/>
        <color rgb="FF000000"/>
        <sz val="8.0"/>
      </rPr>
      <t>JOGO TWISTER:</t>
    </r>
    <r>
      <rPr>
        <rFont val="Calibri"/>
        <color rgb="FF000000"/>
        <sz val="8.0"/>
      </rPr>
      <t xml:space="preserve"> JOGO TIPO "TWISTER", contendo no mínimo 1 tapete com círculos coloridos, uma roleta e instruções, em material plástico, vinil e papel. Deve conter indicativo de idade recomendada. </t>
    </r>
  </si>
  <si>
    <r>
      <rPr>
        <rFont val="Calibri"/>
        <b/>
        <color rgb="FF000000"/>
        <sz val="8.0"/>
      </rPr>
      <t>DOMINÓ METADES:</t>
    </r>
    <r>
      <rPr>
        <rFont val="Calibri"/>
        <color rgb="FF000000"/>
        <sz val="8.0"/>
      </rPr>
      <t xml:space="preserve"> Confeccionado em M.D.F., contendo, no mínimo, 28 peças ilustradas. Deve conter indicativo de idade recomendada. </t>
    </r>
  </si>
  <si>
    <t>DAFITI</t>
  </si>
  <si>
    <r>
      <rPr>
        <rFont val="Calibri"/>
        <b/>
        <color rgb="FF000000"/>
        <sz val="8.0"/>
      </rPr>
      <t xml:space="preserve">JOGO RESTA UM: </t>
    </r>
    <r>
      <rPr>
        <rFont val="Calibri"/>
        <color rgb="FF000000"/>
        <sz val="8.0"/>
      </rPr>
      <t xml:space="preserve"> Confeccionado em M.D.F., contendo 32 pinos e base com 33 orifícios. Deve conter indicativo de idade recomendada. </t>
    </r>
  </si>
  <si>
    <t>SHOPTIME</t>
  </si>
  <si>
    <t>ELO7</t>
  </si>
  <si>
    <r>
      <rPr>
        <rFont val="Calibri"/>
        <b/>
        <color rgb="FF000000"/>
        <sz val="8.0"/>
      </rPr>
      <t>CAN CAN:</t>
    </r>
    <r>
      <rPr>
        <rFont val="Calibri"/>
        <color rgb="FF000000"/>
        <sz val="8.0"/>
      </rPr>
      <t xml:space="preserve"> JOGO DE CARTAS TIPO "CAN CAN". Inclui 110 cartas e 1 manual de instruções. Deve conter indicativo de idade recomendada.</t>
    </r>
  </si>
  <si>
    <r>
      <rPr>
        <rFont val="Calibri"/>
        <b/>
        <color rgb="FF000000"/>
        <sz val="8.0"/>
      </rPr>
      <t>UNO:</t>
    </r>
    <r>
      <rPr>
        <rFont val="Calibri"/>
        <color rgb="FF000000"/>
        <sz val="8.0"/>
      </rPr>
      <t xml:space="preserve"> JOGO DE CARTAS TIPO "UNO". Inclui 114 cartas, 3 cartas personalizáveis e 1 carta extra de regra.  Deve conter indicativo de idade recomendada. </t>
    </r>
  </si>
  <si>
    <r>
      <rPr>
        <rFont val="Calibri"/>
        <b/>
        <color rgb="FF000000"/>
        <sz val="8.0"/>
      </rPr>
      <t>TRICICLO:</t>
    </r>
    <r>
      <rPr>
        <rFont val="Calibri"/>
        <color rgb="FF000000"/>
        <sz val="8.0"/>
      </rPr>
      <t xml:space="preserve"> Triciclo fabricado em plástico rígido, assento anatômico, com aproximadamente 50cm/60 cm comprimento, peso máximo suportado 21kg, certificado pelo INMETRO. Idade recomendada: a partir de 2 anos.  </t>
    </r>
  </si>
  <si>
    <t>GAZIN</t>
  </si>
  <si>
    <r>
      <rPr>
        <rFont val="Calibri"/>
        <b/>
        <color rgb="FF000000"/>
        <sz val="8.0"/>
      </rPr>
      <t xml:space="preserve">BINGO: </t>
    </r>
    <r>
      <rPr>
        <rFont val="Calibri"/>
        <color rgb="FF000000"/>
        <sz val="8.0"/>
      </rPr>
      <t xml:space="preserve">Jogo Bingo completo contendo um dispensador de bolinhas (globo giratório) com tabuleiro numerado, no mínimo, de 01 ao 48. Contendo, no mínimo, 48 bolinhas numeradas e, no mínimo, 48 cartelas. Confeccionado em material plástico e cartonado. Idade recomendada: a partir de 5 anos. </t>
    </r>
  </si>
  <si>
    <r>
      <rPr>
        <rFont val="Calibri"/>
        <b/>
        <color rgb="FF000000"/>
        <sz val="8.0"/>
      </rPr>
      <t>BONECA BEBÊ NEGRA:</t>
    </r>
    <r>
      <rPr>
        <rFont val="Calibri"/>
        <color rgb="FF000000"/>
        <sz val="8.0"/>
      </rPr>
      <t xml:space="preserve"> composição do produto em vinil, plástico e roupa em tecido. Composto por uma boneca com cabeça, ombros e pernas articulados acompanhado de uma roupa com possibilidade de por e tirar, e laço/faixa na cabeça. Medindo aproximadamente 40 cm. Idade recomendada: a partir de 4 anos. </t>
    </r>
  </si>
  <si>
    <t>RI HAPPY</t>
  </si>
  <si>
    <r>
      <rPr>
        <rFont val="Calibri"/>
        <b/>
        <color rgb="FF000000"/>
        <sz val="8.0"/>
      </rPr>
      <t>BONECA BEBÊ BRANCA:</t>
    </r>
    <r>
      <rPr>
        <rFont val="Calibri"/>
        <color rgb="FF000000"/>
        <sz val="8.0"/>
      </rPr>
      <t xml:space="preserve"> composição do produto em vinil, plástico e roupa em tecido. Composto por uma boneca com cabeça, ombros e pernas articulados acompanhado de uma roupa com possibilidade de por e tirar, e laço/faixa na cabeça. Medindo aproximadamente 40 cm. Idade recomendada: a partir de 4 anos. </t>
    </r>
  </si>
  <si>
    <t>PONTO FRIO</t>
  </si>
  <si>
    <r>
      <rPr>
        <rFont val="Calibri"/>
        <b/>
        <color rgb="FF000000"/>
        <sz val="8.0"/>
      </rPr>
      <t>BONECA BRANCA PANO:</t>
    </r>
    <r>
      <rPr>
        <rFont val="Calibri"/>
        <color rgb="FF000000"/>
        <sz val="8.0"/>
      </rPr>
      <t xml:space="preserve"> confeccionada em tecido antialérgico e lavável com enchimento, rosto bordado ou pintado, roupa em tecido. Medindo aproximadamente 30 cm. Idade recomendade: a partir de 3 anos. Menino ou Menina.</t>
    </r>
  </si>
  <si>
    <r>
      <rPr>
        <rFont val="Calibri"/>
        <b/>
        <color rgb="FF000000"/>
        <sz val="8.0"/>
      </rPr>
      <t xml:space="preserve">BONECA NEGRA PANO: </t>
    </r>
    <r>
      <rPr>
        <rFont val="Calibri"/>
        <b val="0"/>
        <color rgb="FF000000"/>
        <sz val="8.0"/>
      </rPr>
      <t>confeccionada em tecido antialérgico e lavável com enchimento, rosto bordado ou pintado, roupa em tecido. Medindo aproximadamente 30 cm. Idade recomendade: a partir de 3 anos. Menino ou Menina.</t>
    </r>
  </si>
  <si>
    <t>STARHOUSE</t>
  </si>
  <si>
    <r>
      <rPr>
        <rFont val="Calibri"/>
        <b/>
        <color rgb="FF000000"/>
        <sz val="8.0"/>
      </rPr>
      <t>KIT MÉDICO INFANTIL:</t>
    </r>
    <r>
      <rPr>
        <rFont val="Calibri"/>
        <color rgb="FF000000"/>
        <sz val="8.0"/>
      </rPr>
      <t xml:space="preserve"> em material plástico atóxico, contendo, no mínimo, 10 acessórios, entre eles termômetro, otoscópio, estetoscópio, seringa, tesoura e óculos. Idade recomendada: a partir de 3 anos.     </t>
    </r>
  </si>
  <si>
    <t>CASAS BAHIA</t>
  </si>
  <si>
    <r>
      <rPr>
        <rFont val="Calibri"/>
        <b/>
        <color rgb="FF000000"/>
        <sz val="8.0"/>
      </rPr>
      <t>KIT DENTISTA INFANTIL:</t>
    </r>
    <r>
      <rPr>
        <rFont val="Calibri"/>
        <color rgb="FF000000"/>
        <sz val="8.0"/>
      </rPr>
      <t xml:space="preserve"> em material plástico atóxico, contendo, no mínimo, 8 acessórios, entre eles maleta, pinça, escova, espelho, seringa, ferramenta, motor, boca.  Idade recomendada: a partir de 3 anos.</t>
    </r>
  </si>
  <si>
    <r>
      <rPr>
        <rFont val="Calibri"/>
        <b/>
        <color rgb="FF000000"/>
        <sz val="8.0"/>
      </rPr>
      <t>DOMINÓ SUBTRAÇÃO:</t>
    </r>
    <r>
      <rPr>
        <rFont val="Calibri"/>
        <color rgb="FF000000"/>
        <sz val="8.0"/>
      </rPr>
      <t xml:space="preserve"> Confeccionado em M.D.F., contendo, no mínimo, 28 peças ilustradas.  Deve conter indicativo de idade recomendada. </t>
    </r>
  </si>
  <si>
    <t>CASA DA EDUCAÇÃO</t>
  </si>
  <si>
    <t>BOOKTOY</t>
  </si>
  <si>
    <r>
      <rPr>
        <rFont val="Calibri"/>
        <b/>
        <color rgb="FF000000"/>
        <sz val="8.0"/>
      </rPr>
      <t>KIT JOGO DA MEMÓRIA:</t>
    </r>
    <r>
      <rPr>
        <rFont val="Calibri"/>
        <color rgb="FF000000"/>
        <sz val="8.0"/>
      </rPr>
      <t xml:space="preserve"> Contém 10 jogos da memória de temas variados. Estimula a memória, concentração e percepção visual. Confeccionados em M.D.F.  Cada Jogo é composto por , no mínimo, 20 pares  totalizando 40 peças de 5 x 5 cm cada, serigrafadas em policromia ultravioleta atóxica. Embalagem: Caixa de madeira com tampa serigrafada medindo  aproximadamente 12,5 x 12,5 x 5 cm cada. Idade recomendada: a partir de 3 anos.</t>
    </r>
  </si>
  <si>
    <t>AMAZON</t>
  </si>
  <si>
    <r>
      <rPr>
        <rFont val="Calibri"/>
        <b/>
        <color rgb="FF000000"/>
        <sz val="8.0"/>
      </rPr>
      <t xml:space="preserve">JOGO DA MEMÓRIA - ALFABETIZAÇÃO: </t>
    </r>
    <r>
      <rPr>
        <rFont val="Calibri"/>
        <color rgb="FF000000"/>
        <sz val="8.0"/>
      </rPr>
      <t xml:space="preserve"> Jogo da memória alfabetização.  Com, no mínimo, 40 peças confeccionadas em MDF, com ilustrações, com cada peça medindo aproximadamente 5x5cm. Acondicionada em caixa de madeira. Idade recomendada: a partir de 3 anos. </t>
    </r>
  </si>
  <si>
    <t>MUNDOBRINK</t>
  </si>
  <si>
    <r>
      <rPr>
        <rFont val="Calibri"/>
        <b/>
        <color rgb="FF000000"/>
        <sz val="8.0"/>
      </rPr>
      <t>JOGO DA MEMÓRIA - SÍLABAS:</t>
    </r>
    <r>
      <rPr>
        <rFont val="Calibri"/>
        <color rgb="FF000000"/>
        <sz val="8.0"/>
      </rPr>
      <t xml:space="preserve">  Jogo da memória com sílabas, iniciais e figuras. Contendo, no mínimo, 40 peças em M.D.F e material atóxico, com figuras impressas em um dos lados. Cada peça medindo aproximadamente 5x5cm. Idade recomendada: a partir de 3 anos.</t>
    </r>
  </si>
  <si>
    <r>
      <rPr>
        <rFont val="Calibri"/>
        <b/>
        <color rgb="FF000000"/>
        <sz val="8.0"/>
      </rPr>
      <t xml:space="preserve">QUEBRA-CABEÇAS EM BLOCOS: </t>
    </r>
    <r>
      <rPr>
        <rFont val="Calibri"/>
        <color rgb="FF000000"/>
        <sz val="8.0"/>
      </rPr>
      <t xml:space="preserve">Com, no mínimo, 30 peças ilustradas com temas infantis,  confeccionadas em madeira. Idade recomendada: a partir de 2 anos. </t>
    </r>
  </si>
  <si>
    <r>
      <rPr>
        <rFont val="Calibri"/>
        <b/>
        <color rgb="FF000000"/>
        <sz val="8.0"/>
      </rPr>
      <t>QUEBRA-CABEÇAS COM TEMA ESTADOS DO BRASIL:</t>
    </r>
    <r>
      <rPr>
        <rFont val="Calibri"/>
        <color rgb="FF000000"/>
        <sz val="8.0"/>
      </rPr>
      <t xml:space="preserve"> com, no mínimo, 80 peças com elementos/ilustrações para ensinar a localização ESTADOS BRASILEIROS para as crianças. Idade recomendada: de 5 a 7 anos. </t>
    </r>
  </si>
  <si>
    <r>
      <rPr>
        <rFont val="Calibri"/>
        <b/>
        <color rgb="FF000000"/>
        <sz val="8.0"/>
      </rPr>
      <t>QUEBRA-CABEÇA COM PEÇAS GRANDES:</t>
    </r>
    <r>
      <rPr>
        <rFont val="Calibri"/>
        <color rgb="FF000000"/>
        <sz val="8.0"/>
      </rPr>
      <t xml:space="preserve"> quebra-cabeça com, no mínimo, 16 peças grandes, contendo, no mínimo, 4 quebra-cabeças. Possuem peças grossas e resistentes, adequadas para crianças menores. Idade recomendada: acima de 2 anos.</t>
    </r>
  </si>
  <si>
    <r>
      <rPr>
        <rFont val="Calibri"/>
        <b/>
        <color rgb="FF000000"/>
        <sz val="8.0"/>
      </rPr>
      <t>BAÚ DE MATEMÁTICA:</t>
    </r>
    <r>
      <rPr>
        <rFont val="Calibri"/>
        <color rgb="FF000000"/>
        <sz val="8.0"/>
      </rPr>
      <t xml:space="preserve"> conjunto com no mínimo 11 itens, sendo um baú de plástico e brinquedos em madeira: 1 dominó adição, 1 dominó subtração, 1 dominó multiplicação, 1 dominó divisão, 1 dominó tradicional, 1 jogo da memória adição e subtração, 1 ábaco aberto, 1 material dourado, 1 loto aritmético e 1 relógio educativo. Idade recomendada: a partir de 4 anos. </t>
    </r>
  </si>
  <si>
    <t>LOJA DO PROFESSOR</t>
  </si>
  <si>
    <r>
      <rPr>
        <rFont val="Calibri"/>
        <b/>
        <color rgb="FF000000"/>
        <sz val="8.0"/>
      </rPr>
      <t xml:space="preserve">KIT ALFABETIZAÇÃO: </t>
    </r>
    <r>
      <rPr>
        <rFont val="Calibri"/>
        <color rgb="FF000000"/>
        <sz val="8.0"/>
      </rPr>
      <t>Contém, no mínimo, 10 jogos com atividades de escrita e leitura como, por exemplo, alfabeto silábico, loto leitura, quebra-cabeça silábico, alfabeto ilustrado, dominó de história, sequência lógica, dominó silábico, jogo da memória com o tema alfabetização, alfabeto em madeira e palavras cruzadas. Jogos acondicionados em maleta de M.D.F. medindo aproximadamente 43 x 27 x 23 cm. 
Idade recomendada: a partir de 4 anos."</t>
    </r>
  </si>
  <si>
    <t>MADEIRAMADEIRA</t>
  </si>
  <si>
    <r>
      <rPr>
        <rFont val="Calibri"/>
        <b/>
        <color rgb="FF000000"/>
        <sz val="8.0"/>
      </rPr>
      <t>JOGO DE DOMINÓ:</t>
    </r>
    <r>
      <rPr>
        <rFont val="Calibri"/>
        <color rgb="FF000000"/>
        <sz val="8.0"/>
      </rPr>
      <t xml:space="preserve"> Confeccionado em M.D.F., em tema diverso, com diferentes ilustrações, contendo, no mínimo, 24 peças. Deve conter indicativo de idade recomendada.</t>
    </r>
  </si>
  <si>
    <r>
      <rPr>
        <rFont val="Calibri"/>
        <b/>
        <color rgb="FF000000"/>
        <sz val="8.0"/>
      </rPr>
      <t>CASINHA:</t>
    </r>
    <r>
      <rPr>
        <rFont val="Calibri"/>
        <color rgb="FF000000"/>
        <sz val="8.0"/>
      </rPr>
      <t xml:space="preserve"> confeccionado em M.D.F., recortado a laser. Composto por, no mínimo, 42 peças, sendo 31 peças de mobilário. Medida aproximada da casinha montada: 81 x 69 x 71 cm.</t>
    </r>
  </si>
  <si>
    <r>
      <rPr>
        <rFont val="Calibri"/>
        <b/>
        <color rgb="FF000000"/>
        <sz val="8.0"/>
      </rPr>
      <t>DISCRIMINAÇÃO AUDITIVA E TREINO ARTICULATORIO:</t>
    </r>
    <r>
      <rPr>
        <rFont val="Calibri"/>
        <color rgb="FF000000"/>
        <sz val="8.0"/>
      </rPr>
      <t xml:space="preserve">   O jogo auxilia no treino de discriminações auditivas, articulatório de arquifonemas e grupos consonantais, auxiliando também na alfabetização dos pequenos. Confeccionado em M.D.F., composto por, no mínimo, 10 quebra-cabeças, bases com os vocábulos para Discriminação auditiva e bases com os vocábulos para Treino articulatório, pintadas e serigrafadas com tinta ultravioleta atóxica. Medindo aproximadamente 30 x 23 cm. Contém, no mínimo, 10 bases de M.D.F. com fundo em baixo relevo (para montar o quebra-cabeça), medindo aproximadamente 33,5 x 26,5 cm. 
Idade recomendada: a partir de 4 anos.</t>
    </r>
  </si>
  <si>
    <t>MUNDO CARLU</t>
  </si>
  <si>
    <r>
      <rPr>
        <rFont val="Calibri"/>
        <b/>
        <color rgb="FF000000"/>
        <sz val="8.0"/>
      </rPr>
      <t xml:space="preserve">LOTO LEITURA: </t>
    </r>
    <r>
      <rPr>
        <rFont val="Calibri"/>
        <color rgb="FF000000"/>
        <sz val="8.0"/>
      </rPr>
      <t xml:space="preserve">Um jogo divertido com figuras coloridas, que irá chamar a atenção das crianças para o desenvolvimento da linguagem escrita.  Confeccionado em M.D.F. Contendo 130 peças, composto por 5 tabuleiros medindo aproximadamente 14,5 x 14,5 cm, 25 retângulos de aproximadamente 4 x 2,2 cm e, no mínimo,  100 fichas medindo 2 x 2 cm, serigrafadas com tinta ultravioleta atóxica. Idade recomendada: a partir de 5 anos. </t>
    </r>
  </si>
  <si>
    <t>ARP 117/2019
PINHAIS/PR</t>
  </si>
  <si>
    <r>
      <rPr>
        <rFont val="Calibri"/>
        <b/>
        <color rgb="FF000000"/>
        <sz val="8.0"/>
      </rPr>
      <t xml:space="preserve">TRILHA FONEMAS COMPLETO: </t>
    </r>
    <r>
      <rPr>
        <rFont val="Calibri"/>
        <color rgb="FF000000"/>
        <sz val="8.0"/>
      </rPr>
      <t xml:space="preserve">Contém 29 cartelas laminadas, com aproximadamente 20 figuras cada, correspondentes a um determinado fonema da Língua Portuguesa, além de ordens relacionadas à linguagem oral e estimulação motora. A cada figura onde parar o pião, a criança é estimulada a dizer ou escrever o nome da desta ou uma frase. Possui todos os fonemas da língua portuguesa, arquifonema {S}, arquifonemas {R}, grupo consonantal com ""l"", grupo consonantal com ""r"", oposições oclusivas, oposições fricativas. </t>
    </r>
  </si>
  <si>
    <t>TERAPIA &amp; CIA</t>
  </si>
  <si>
    <t>GEARTE STORE</t>
  </si>
  <si>
    <r>
      <rPr>
        <rFont val="Calibri"/>
        <b/>
        <color rgb="FF000000"/>
        <sz val="8.0"/>
      </rPr>
      <t>LOTO FONEMAS COMPLETO:</t>
    </r>
    <r>
      <rPr>
        <rFont val="Calibri"/>
        <color rgb="FF000000"/>
        <sz val="8.0"/>
      </rPr>
      <t xml:space="preserve"> Cada embalagem contém 23 cartelas correspondentes aos 23 fonemas da Língua Portuguesa. Indicado para ser utilizado com crianças que apresentam alterações de fala, distúrbio de linguagem escrita ou ser utilizado para auxiliar no processo de alfabetização. </t>
    </r>
  </si>
  <si>
    <r>
      <rPr>
        <rFont val="Calibri"/>
        <b/>
        <color rgb="FF000000"/>
        <sz val="8.0"/>
      </rPr>
      <t>DOMINÓ FONEMAS COMPLETO:</t>
    </r>
    <r>
      <rPr>
        <rFont val="Calibri"/>
        <color rgb="FF000000"/>
        <sz val="8.0"/>
      </rPr>
      <t xml:space="preserve"> Contém cartelas com 28 peças de dominó correspondentes a um fonema da Língua Portuguesa. Para jogar de 2 a 4 pessoas. </t>
    </r>
  </si>
  <si>
    <t>LIVRARIA RODELU</t>
  </si>
  <si>
    <r>
      <rPr>
        <rFont val="Calibri"/>
        <b/>
        <color rgb="FF000000"/>
        <sz val="8.0"/>
      </rPr>
      <t>CAÇA FONEMAS COMPLETO:</t>
    </r>
    <r>
      <rPr>
        <rFont val="Calibri"/>
        <color rgb="FF000000"/>
        <sz val="8.0"/>
      </rPr>
      <t xml:space="preserve"> Contém 36 figuras correspondentes a um determinado fonema da Língua Portuguesa que deverão ser procuradas num tabuleiro maior. Contempla todos os fonemas da Língua Portuguesa, arquifonema {S}, arquifonema {R}, grupo consonantal com "l", grupo consonantal com "r". Contém 30 cartelas laminadas gramatura mínimva de 250g. </t>
    </r>
  </si>
  <si>
    <r>
      <rPr>
        <rFont val="Calibri"/>
        <b/>
        <color rgb="FF000000"/>
        <sz val="8.0"/>
      </rPr>
      <t xml:space="preserve">TORRE MALUCA: </t>
    </r>
    <r>
      <rPr>
        <rFont val="Calibri"/>
        <color rgb="FF000000"/>
        <sz val="8.0"/>
      </rPr>
      <t xml:space="preserve">Contém 10 peças coloridas empilháveis em material plástico atóxico. Desenvolve a imaginação, a concentração, a coordenação motora e estimula a capacidade de usar as mãos e olhos simultaneamente para realizar a atividade. Acondicionado em sacola de PVC. Medidas aproximadas do produto: 12,5 x 8,5 x 27 cm. Deve conter indicativo de idade recomendada. </t>
    </r>
  </si>
  <si>
    <t>DEDO BRINQUEDO</t>
  </si>
  <si>
    <r>
      <rPr>
        <rFont val="Calibri"/>
        <b/>
        <color rgb="FF000000"/>
        <sz val="8.0"/>
      </rPr>
      <t>BLOCOS DE ENCAIXE:</t>
    </r>
    <r>
      <rPr>
        <rFont val="Calibri"/>
        <color rgb="FF000000"/>
        <sz val="8.0"/>
      </rPr>
      <t xml:space="preserve"> confeccionado em madeira de reflorestamento. Contendo, no mínimo, 25 peças coloridas com tinta atóxica em cores variadas, 1 base medindo aproximadamente 33,5 x 6 x 1,2 cm com 10 palitos fixados a base, para encaixar as peças.</t>
    </r>
  </si>
  <si>
    <r>
      <rPr>
        <rFont val="Calibri"/>
        <b/>
        <color rgb="FF000000"/>
        <sz val="8.0"/>
      </rPr>
      <t xml:space="preserve">BOLICHE: </t>
    </r>
    <r>
      <rPr>
        <rFont val="Calibri"/>
        <color rgb="FF000000"/>
        <sz val="8.0"/>
      </rPr>
      <t xml:space="preserve">Boliche grande com, no mínimo, 6 pinos coloridos e 1 bola. Altura aproximada dos pinos: 30cm. Pinos e bola em material plástico resistente, leve e atóxico. Recomendado para crianças a partir de 3 anos. </t>
    </r>
  </si>
  <si>
    <r>
      <rPr>
        <rFont val="Calibri"/>
        <b/>
        <color rgb="FF000000"/>
        <sz val="8.0"/>
      </rPr>
      <t>KIT BAMBOLÊ:</t>
    </r>
    <r>
      <rPr>
        <rFont val="Calibri"/>
        <color rgb="FF000000"/>
        <sz val="8.0"/>
      </rPr>
      <t xml:space="preserve"> contendo, no mínimo, 10 bambolês com aro de no mínimo 60 cm, em material plástico resistente, em cores diversas.</t>
    </r>
  </si>
  <si>
    <r>
      <rPr>
        <rFont val="Calibri"/>
        <b/>
        <color rgb="FF000000"/>
        <sz val="8.0"/>
      </rPr>
      <t>JOGO DE DARDOS DE VELCRO INFANTIL:</t>
    </r>
    <r>
      <rPr>
        <rFont val="Calibri"/>
        <color rgb="FF000000"/>
        <sz val="8.0"/>
      </rPr>
      <t xml:space="preserve"> contendo no mínimo 3 bolas e um alvo com pontuação numérica, com fixação em velcro ou material semelhante.</t>
    </r>
  </si>
  <si>
    <r>
      <rPr>
        <rFont val="Calibri"/>
        <b/>
        <color rgb="FF000000"/>
        <sz val="8.0"/>
      </rPr>
      <t>SACOLÃO CRIATIVO:</t>
    </r>
    <r>
      <rPr>
        <rFont val="Calibri"/>
        <color rgb="FF000000"/>
        <sz val="8.0"/>
      </rPr>
      <t xml:space="preserve"> Confeccionado em plástico rígido atóxico de alto brilho. Contendo, no mínimo, 700 peças em cores, formatos e encaixes diversos. Acondicionados em sacola de PVC, com zíper e alça, ou embalagem similar. Devendo constas na embalagem indicativo de idade apropriada.</t>
    </r>
  </si>
  <si>
    <r>
      <rPr>
        <rFont val="Calibri"/>
        <b/>
        <color rgb="FF000000"/>
        <sz val="8.0"/>
      </rPr>
      <t xml:space="preserve">KIT ANIMAIS: </t>
    </r>
    <r>
      <rPr>
        <rFont val="Calibri"/>
        <color rgb="FF000000"/>
        <sz val="8.0"/>
      </rPr>
      <t>conjunto de animais confeccionados em plástico ou borracha atóxica. Contendo, no mínimo, 06 animais sortidos , de no mínimo 8cm cada animal.</t>
    </r>
  </si>
  <si>
    <r>
      <rPr>
        <rFont val="Calibri"/>
        <b/>
        <color rgb="FF000000"/>
        <sz val="8.0"/>
      </rPr>
      <t>KIT DINOSSAUROS:</t>
    </r>
    <r>
      <rPr>
        <rFont val="Calibri"/>
        <color rgb="FF000000"/>
        <sz val="8.0"/>
      </rPr>
      <t xml:space="preserve"> conjunto contendo no mínimo 8 dinossauros de espécies diferentes, confeccionados em plástico atóxico ou borracha. </t>
    </r>
  </si>
  <si>
    <r>
      <rPr>
        <rFont val="Calibri"/>
        <b/>
        <color rgb="FF000000"/>
        <sz val="8.0"/>
      </rPr>
      <t xml:space="preserve">PAINEL PSICOMOTOR: </t>
    </r>
    <r>
      <rPr>
        <rFont val="Calibri"/>
        <color rgb="FF000000"/>
        <sz val="8.0"/>
      </rPr>
      <t xml:space="preserve">confeccionado em madeira M.D.F. 18mm. Composto por jogos de atividades motoras, sensoriais e sonoras. Contendo, no mínimo, 10 atividades associativas com cores, letras, imagens,áudio e música. Medidas aproximadas do produto montado: Comprimento: 2,20 x Largura: 0,60 m. </t>
    </r>
  </si>
  <si>
    <r>
      <rPr>
        <rFont val="Calibri"/>
        <b/>
        <color rgb="FF000000"/>
        <sz val="8.0"/>
      </rPr>
      <t>KIT COMIDINHAS:</t>
    </r>
    <r>
      <rPr>
        <rFont val="Calibri"/>
        <color rgb="FF000000"/>
        <sz val="8.0"/>
      </rPr>
      <t xml:space="preserve"> composto por no mínimo 10 peças miniaturas, sendo entre eles  no mínimo 8 frutas/verduras  e 2 acessórios (faca, tábua de corte). Confeccionado em madeira com corte em velcro, onde a criança poderá cortar quantas vezes quiser. Dimensões aproximadas: 19 x 6 x 23 cm. Idade recomendada: a partir de 3 anos.</t>
    </r>
  </si>
  <si>
    <t>CASA FERRARI</t>
  </si>
  <si>
    <r>
      <rPr>
        <rFont val="Calibri"/>
        <b/>
        <color rgb="FF000000"/>
        <sz val="8.0"/>
      </rPr>
      <t>CARRINHO FOOD TRUCK:</t>
    </r>
    <r>
      <rPr>
        <rFont val="Calibri"/>
        <color rgb="FF000000"/>
        <sz val="8.0"/>
      </rPr>
      <t xml:space="preserve"> confeccionado em polipropileno. Contendo 1 carrinho e no mínimo 12 acessórios, o tema podendo variar entre sorvete, hamburguer e cachorro quente a definir durante a execução do contrato. Dimensões aproximadas do produto (cm) - AxLxP 39x18x28,5cm</t>
    </r>
  </si>
  <si>
    <r>
      <rPr>
        <rFont val="Calibri"/>
        <b/>
        <color rgb="FF000000"/>
        <sz val="8.0"/>
      </rPr>
      <t xml:space="preserve">CASINHA DE ATIVIDADES: </t>
    </r>
    <r>
      <rPr>
        <rFont val="Calibri"/>
        <color rgb="FF000000"/>
        <sz val="8.0"/>
      </rPr>
      <t xml:space="preserve">Casinha colorida em material plástico resistente, contendo blocos geométricos  para encaixe e bolinha para interação. Recomendado para crianças a partir de 10 meses. Casinha que auxilia no desenvolvimento da coordenação motora e na distinção de formas, cores e sons. Produto em material plástico atóxico. Tamanho Aproximado: 37 (Cm) De Altura. Deve conter indicativo de idade recomendada. </t>
    </r>
  </si>
  <si>
    <r>
      <rPr>
        <rFont val="Calibri"/>
        <b/>
        <color rgb="FF000000"/>
        <sz val="8.0"/>
      </rPr>
      <t>CONJUNTO ALINHAVOS:</t>
    </r>
    <r>
      <rPr>
        <rFont val="Calibri"/>
        <color rgb="FF000000"/>
        <sz val="8.0"/>
      </rPr>
      <t xml:space="preserve"> Com, no mínimo, 10 peças em MDF perfuradas para alinhavar. Tema ilustração das peças: diverso. Acompanha cadarços compatíveis com o tamanho das peças. As peças devem medir, no mínimo, 16 x 16 cm, podendo apresentar tamanho maior. Peças ilustradas em material atóxico. Deve conter indicativo de idade recomendada.</t>
    </r>
  </si>
  <si>
    <t>TRICAE</t>
  </si>
  <si>
    <r>
      <rPr>
        <rFont val="Calibri"/>
        <b/>
        <color rgb="FF000000"/>
        <sz val="8.0"/>
      </rPr>
      <t>SEQUENCIA LÓGICA - INCLUSÃO SOCIAL:</t>
    </r>
    <r>
      <rPr>
        <rFont val="Calibri"/>
        <color rgb="FF000000"/>
        <sz val="8.0"/>
      </rPr>
      <t xml:space="preserve"> Contém, no mínimo, 16 peças e mmadeira. Ilustra situações com cadeirante, mendigo, cego e etnias.  Deve conter indicativo de idade recomendada. </t>
    </r>
  </si>
  <si>
    <t>JOTT PLAY</t>
  </si>
  <si>
    <r>
      <rPr>
        <rFont val="Calibri"/>
        <b/>
        <color rgb="FF000000"/>
        <sz val="8.0"/>
      </rPr>
      <t>FAMÍLIA DE TECIDO BRANCA:</t>
    </r>
    <r>
      <rPr>
        <rFont val="Calibri"/>
        <color rgb="FF000000"/>
        <sz val="8.0"/>
      </rPr>
      <t xml:space="preserve"> Família branca. Família pedagógica em tecido e madeira, composta por, no mínimo, 6 bonecos diferentes. </t>
    </r>
  </si>
  <si>
    <t>ARP 116/2019 PINHAIS/PR</t>
  </si>
  <si>
    <r>
      <rPr>
        <rFont val="Calibri"/>
        <b/>
        <color rgb="FF000000"/>
        <sz val="8.0"/>
      </rPr>
      <t xml:space="preserve">FAMÍLIA DE TECIDO NEGRA: </t>
    </r>
    <r>
      <rPr>
        <rFont val="Calibri"/>
        <color rgb="FF000000"/>
        <sz val="8.0"/>
      </rPr>
      <t xml:space="preserve">Família negra. Família pedagógica em tecido e madeira, composta por, no mínimo, 6 bonecos diferentes. </t>
    </r>
  </si>
  <si>
    <r>
      <rPr>
        <rFont val="Calibri"/>
        <b/>
        <color rgb="FF000000"/>
        <sz val="8.0"/>
      </rPr>
      <t>BOLA DE TECIDO COM GUIZO :</t>
    </r>
    <r>
      <rPr>
        <rFont val="Calibri"/>
        <color rgb="FF000000"/>
        <sz val="8.0"/>
      </rPr>
      <t xml:space="preserve"> Bola em espuma, com guizo, revestida em tecido macio, leve, com cores alegres e vibrantes.  Possui selo do INMETRO. Circunferência aproximada: 13 cm. Idade a partir de 3 meses.</t>
    </r>
  </si>
  <si>
    <r>
      <rPr>
        <rFont val="Calibri"/>
        <b/>
        <color rgb="FF000000"/>
        <sz val="8.0"/>
      </rPr>
      <t>CAIXA TÁTIL:</t>
    </r>
    <r>
      <rPr>
        <rFont val="Calibri"/>
        <color rgb="FF000000"/>
        <sz val="8.0"/>
      </rPr>
      <t xml:space="preserve"> Caixa em MDF, contendo, no mínimo, duas aberturas protegidas com material emborrachado. Acompanha, no mínimo, 10 peças de formas e texturas variadas. Idade recomendada: a partir de 3 anos. Dimensões aproximadas do produto: 25x25x12 cm.</t>
    </r>
  </si>
  <si>
    <t>CASAS DA EDUCAÇÃO</t>
  </si>
  <si>
    <r>
      <rPr>
        <rFont val="Calibri"/>
        <b/>
        <color rgb="FF000000"/>
        <sz val="8.0"/>
      </rPr>
      <t>JOGO XADREZ OFICIAL:</t>
    </r>
    <r>
      <rPr>
        <rFont val="Calibri"/>
        <color rgb="FF000000"/>
        <sz val="8.0"/>
      </rPr>
      <t xml:space="preserve"> Jogo contendo 01 tabuleiro em couro sintético ou MDF - material de alta qualidade -, medindo aproximadamente 50x50cm. Acompanha peças  em plástico resistente ou MDF e regras do jogo.  Deve conter indicativo de idade recomendada.</t>
    </r>
  </si>
  <si>
    <r>
      <rPr>
        <rFont val="Calibri"/>
        <b/>
        <color rgb="FF000000"/>
        <sz val="8.0"/>
      </rPr>
      <t xml:space="preserve">JOGO DE DAMA E TRILHA:  </t>
    </r>
    <r>
      <rPr>
        <rFont val="Calibri"/>
        <color rgb="FF000000"/>
        <sz val="8.0"/>
      </rPr>
      <t>Jogo em madeira e plástico resistente, contendo 01 tabuleiro de aproximadamente 31cmx31cmX4cm, com uma face com estampa de dama e uma face com estampa de trilha com 12 peças brancas e 12 peças preta.</t>
    </r>
  </si>
  <si>
    <t>CENTAURO</t>
  </si>
  <si>
    <r>
      <rPr>
        <rFont val="Calibri"/>
        <b/>
        <color rgb="FF000000"/>
        <sz val="8.0"/>
      </rPr>
      <t>CAIXA DE APITOS:</t>
    </r>
    <r>
      <rPr>
        <rFont val="Calibri"/>
        <color rgb="FF000000"/>
        <sz val="8.0"/>
      </rPr>
      <t xml:space="preserve"> confeccionado em madeira. Composto por, no mínimo, 5 apitos que emitem diferentes sons, acompanha CD e Livreto. Medida aproximada da caixa: 16,3 x 14,5 x 5 cm.</t>
    </r>
  </si>
  <si>
    <t>PLAYLAB</t>
  </si>
  <si>
    <r>
      <rPr>
        <rFont val="Calibri"/>
        <b/>
        <color rgb="FF000000"/>
        <sz val="8.0"/>
      </rPr>
      <t>MORDEDOR:</t>
    </r>
    <r>
      <rPr>
        <rFont val="Calibri"/>
        <color rgb="FF000000"/>
        <sz val="8.0"/>
      </rPr>
      <t xml:space="preserve"> Mordedor colorido confeccionado em plástico atóxico, livre de BPA e lavável. Contém peças do tipo argolas que se movimentam para interação do bebê. Com dimensões aproximadas de 18cm de altura. Deve constar na embalagem o indicativo de idade recomendada. </t>
    </r>
  </si>
  <si>
    <t>LOJA MULTILASER</t>
  </si>
  <si>
    <r>
      <rPr>
        <rFont val="Calibri"/>
        <b/>
        <color rgb="FF000000"/>
        <sz val="8.0"/>
      </rPr>
      <t>KIT CARRINHO DE BRINQUEDO A FRICÇÃO:</t>
    </r>
    <r>
      <rPr>
        <rFont val="Calibri"/>
        <color rgb="FF000000"/>
        <sz val="8.0"/>
      </rPr>
      <t xml:space="preserve"> Kit com, no mínimo, 10 carrinhos de brinquedo a fricção: Fabricado em material plástico resistente e atóxico. Com medida aproximada de 6 x 2,5 x 1,5 cm. Cores variadas. Idade recomendada: acima de 3 anos. </t>
    </r>
  </si>
  <si>
    <r>
      <rPr>
        <rFont val="Calibri"/>
        <b/>
        <color rgb="FF000000"/>
        <sz val="8.0"/>
      </rPr>
      <t>KIT CAMINHÃO DE BRINQUEDO A FRICÇÃO:</t>
    </r>
    <r>
      <rPr>
        <rFont val="Calibri"/>
        <color rgb="FF000000"/>
        <sz val="8.0"/>
      </rPr>
      <t xml:space="preserve"> kit com, no mínimo, 3 caminhões de brinquedo a fricção: fabricado em material plástico resistente e atóxico. Dimensão aproximada de cada caminhão 7 cm.</t>
    </r>
  </si>
  <si>
    <r>
      <rPr>
        <rFont val="Calibri"/>
        <b/>
        <color rgb="FF000000"/>
        <sz val="8.0"/>
      </rPr>
      <t>CAMINHÃO - FORMAS:</t>
    </r>
    <r>
      <rPr>
        <rFont val="Calibri"/>
        <color rgb="FF000000"/>
        <sz val="8.0"/>
      </rPr>
      <t xml:space="preserve"> Caminhão em material plástico atóxico, com caçamba para encaixar peças de diferentes formas geométricas. Contém peças para encaixe. Idade recomendada: a partir de 3 anos.  </t>
    </r>
  </si>
  <si>
    <r>
      <rPr>
        <rFont val="Calibri"/>
        <b/>
        <color rgb="FF000000"/>
        <sz val="8.0"/>
      </rPr>
      <t xml:space="preserve">LIVRO DE PANO PARA BEBÊ: </t>
    </r>
    <r>
      <rPr>
        <rFont val="Calibri"/>
        <color rgb="FF000000"/>
        <sz val="8.0"/>
      </rPr>
      <t xml:space="preserve">Livro em tecido macio e antialérgico, colorido e atraente com ilustrações diversas e detalhes que estimulem. Possui alça interativa com chocalho em plástico atóxico. Idade recomendada: a partir dos 3 meses. </t>
    </r>
  </si>
  <si>
    <t>ALÔ BEBÊ</t>
  </si>
  <si>
    <t>LIVRARIA FLORENCE</t>
  </si>
  <si>
    <r>
      <rPr>
        <rFont val="Calibri"/>
        <b/>
        <color rgb="FF000000"/>
        <sz val="8.0"/>
      </rPr>
      <t xml:space="preserve">BLOCOS DE CONSTRUÇÃO: </t>
    </r>
    <r>
      <rPr>
        <rFont val="Calibri"/>
        <color rgb="FF000000"/>
        <sz val="8.0"/>
      </rPr>
      <t>Contém, no mínimo, 100 peças fabricadas em madeira e ilustradas. As peças representam: casas, pontes, telhados, entre outros. Idade recomendada: a partir de 3 anos.</t>
    </r>
  </si>
  <si>
    <t>PAPELARIA ART NOVA</t>
  </si>
  <si>
    <t>JC BRINQUEDOS</t>
  </si>
  <si>
    <r>
      <rPr>
        <rFont val="Calibri"/>
        <b/>
        <color rgb="FF000000"/>
        <sz val="8.0"/>
      </rPr>
      <t xml:space="preserve">CONJUNTO DE MASSINHA - FÁBRICA DE  SORVETE: </t>
    </r>
    <r>
      <rPr>
        <rFont val="Calibri"/>
        <b val="0"/>
        <color rgb="FF000000"/>
        <sz val="8.0"/>
      </rPr>
      <t xml:space="preserve">Conjunto composto por no mínimo 4 potinhos de massinhas de cores diversas (aproximadamente 50g cada), 1 playset "Fábrica de Sorvete" e  acessórios em formatos diversos para montagem de todos os tipos de sorvete. </t>
    </r>
  </si>
  <si>
    <r>
      <rPr>
        <rFont val="Calibri"/>
        <b/>
        <color rgb="FF000000"/>
        <sz val="8.0"/>
      </rPr>
      <t xml:space="preserve">CONJUNTO DE CHOCALHOS: </t>
    </r>
    <r>
      <rPr>
        <rFont val="Calibri"/>
        <b val="0"/>
        <color rgb="FF000000"/>
        <sz val="8.0"/>
      </rPr>
      <t>Confeccionado em plástico atóxico e resistente, contendo no mínimo 5 chocalhos diversos e com cores vivas,  que fazem barulho ao serem movimentados.</t>
    </r>
  </si>
  <si>
    <r>
      <rPr>
        <rFont val="Calibri"/>
        <b/>
        <color rgb="FF000000"/>
        <sz val="8.0"/>
      </rPr>
      <t xml:space="preserve">KIT DE AREIA DE MODELAR: </t>
    </r>
    <r>
      <rPr>
        <rFont val="Calibri"/>
        <b val="0"/>
        <color rgb="FF000000"/>
        <sz val="8.0"/>
      </rPr>
      <t xml:space="preserve">Conjunto de areia de modelar, contendo no mínimo 1 bandeja, 2 rolos, 6 moldes diversos, 1 pá, 1 rastelo e 3 sacos de areia de modelar com aproximadamente 300g cada. </t>
    </r>
  </si>
  <si>
    <r>
      <rPr>
        <rFont val="Calibri"/>
        <b/>
        <color rgb="FF000000"/>
        <sz val="8.0"/>
      </rPr>
      <t xml:space="preserve">LINCE DISNEY: </t>
    </r>
    <r>
      <rPr>
        <rFont val="Calibri"/>
        <b val="0"/>
        <color rgb="FF000000"/>
        <sz val="8.0"/>
      </rPr>
      <t>JOGO TIPO "LINCE DISNEY" contendo no mínimo 1 tabuleiro, 1 saco plástico, 18 fichas, 126 cartelas ilustradas e 1 manual de instruções.</t>
    </r>
  </si>
  <si>
    <r>
      <rPr>
        <rFont val="Calibri"/>
        <b/>
        <color rgb="FF000000"/>
        <sz val="8.0"/>
      </rPr>
      <t>MUSICOTECA:</t>
    </r>
    <r>
      <rPr>
        <rFont val="Calibri"/>
        <color rgb="FF000000"/>
        <sz val="8.0"/>
      </rPr>
      <t xml:space="preserve"> Composta por, no mínimo, 15 itens relacionados a musicalização, entre eles instrumentos melódicos e instrumentos de percussão, como: Metalofone de tubos e metalofone de barras; Reco-reco cilíndrico - par, Reco-reco madeira - par, Ganzás - grave e agudo,  Chocalho de guizos - par, Raquete sonora - par, Castanhola - par e Platinela - par.  Embalagem: Maleta de M.D.F. medindo aproximadamente 57 x 41 ,5 x 17 cm. Material: M.D.F, E.V.A entre outros. Idade recomendada: a partir de 4 anos. </t>
    </r>
  </si>
  <si>
    <r>
      <rPr>
        <rFont val="Calibri"/>
        <b/>
        <color rgb="FF000000"/>
        <sz val="8.0"/>
      </rPr>
      <t>ARAMADO CASINHA:</t>
    </r>
    <r>
      <rPr>
        <rFont val="Calibri"/>
        <color rgb="FF000000"/>
        <sz val="8.0"/>
      </rPr>
      <t xml:space="preserve"> Confeccionado em madeira, M.D.F. e arame. Em forma de cubo com a parte superior e laterias compostas por, no mínimo, 5 atividades: Aramado casinha, Formas e Cores, Ábaco, Quadrinho rabiscos de iniciação, Carrinhos e caminhos. Brinquedo pintado e serigrafado com tinta atóxica, peças e arames pintados com tinta atóxica colorida. Medida aproximada do produto fechado: 27 x 27 x 27 cm. Medida aproximada do produto montado: 27 x 27 x 50 cm.
Idade: a partir de 3 anos. </t>
    </r>
  </si>
  <si>
    <r>
      <rPr>
        <rFont val="Calibri"/>
        <b/>
        <color rgb="FF000000"/>
        <sz val="8.0"/>
      </rPr>
      <t xml:space="preserve">ARAMADO BORBOLETA: </t>
    </r>
    <r>
      <rPr>
        <rFont val="Calibri"/>
        <color rgb="FF000000"/>
        <sz val="8.0"/>
      </rPr>
      <t xml:space="preserve"> confeccionado em M.D.F., madeira e arame, pintado com tinta atóxica. Composto por, no mínimo, 3 circuitos e 19 peças de formas variadas e coloridas. Base com 4 rodinhas nas laterais e uma borboleta no centro com asas vazadas, por onde passam 2 circuitos. Toda serigrafada e ilustrada com tinta policromia ultravioleta atóxica, peças pintadas com tinta atóxica colorida. Dimensões aproximadas: base retangular de 17 x 20 cm e altura de 22 cm.</t>
    </r>
  </si>
  <si>
    <r>
      <rPr>
        <rFont val="Calibri"/>
        <b/>
        <color rgb="FF000000"/>
        <sz val="8.0"/>
      </rPr>
      <t xml:space="preserve">BANDINHA MUSICAL: </t>
    </r>
    <r>
      <rPr>
        <rFont val="Calibri"/>
        <color rgb="FF000000"/>
        <sz val="8.0"/>
      </rPr>
      <t>contendo, no mínimo, 20 instrumentos musicais diferentes (PANDEIRO, TRIÂNGULO, FLAUTA, CASTANHOLA, AFUCHÊ, AGOGÔ, CAMPANELA, CLAVE DE RUMBA, GANZÁ, MARACA, SURDÃO, RECO-RECO, CORNETA, TAMBOR, PRATO, ETC.). Deve conter indicativo de idade recomendada.</t>
    </r>
  </si>
  <si>
    <t>ARP 121/2019
PINHAIS/PR</t>
  </si>
  <si>
    <r>
      <rPr>
        <rFont val="Calibri"/>
        <b/>
        <color rgb="FF000000"/>
        <sz val="8.0"/>
      </rPr>
      <t xml:space="preserve">TAPETE DE ATIVIDADES: </t>
    </r>
    <r>
      <rPr>
        <rFont val="Calibri"/>
        <color rgb="FF000000"/>
        <sz val="8.0"/>
      </rPr>
      <t>confeccionado em tecido atóxico e enchimento de fibra de poliéster, com estampas alegres e coloridas. Com arco fixado ao tapete que acompanha, no mínimo, 5 brinquedos/atividades que estimulam a posição de bruços. Aprovado pelo INMETRO.</t>
    </r>
  </si>
  <si>
    <r>
      <rPr>
        <rFont val="Calibri"/>
        <b/>
        <color rgb="FF000000"/>
        <sz val="8.0"/>
      </rPr>
      <t xml:space="preserve">TREM DE EMPILHAR: </t>
    </r>
    <r>
      <rPr>
        <rFont val="Calibri"/>
        <color rgb="FF000000"/>
        <sz val="8.0"/>
      </rPr>
      <t>conjunto de no mínimo três vagões de trem com rodinhas, confeccionado em material plástico. Podendo empilhar os vagões, encaixar ou conectá-los para puxar. Deve conter indicativo de idade recomendada.</t>
    </r>
  </si>
  <si>
    <t>JC KIDS</t>
  </si>
  <si>
    <r>
      <rPr>
        <rFont val="Calibri"/>
        <b/>
        <color rgb="FF000000"/>
        <sz val="8.0"/>
      </rPr>
      <t>CARRINHO DE ATIVIDADES:</t>
    </r>
    <r>
      <rPr>
        <rFont val="Calibri"/>
        <color rgb="FF000000"/>
        <sz val="8.0"/>
      </rPr>
      <t xml:space="preserve"> brinquedo interativo, confeccionado em material plástico atóxico. Possui vários animais, atividades práticas e sons mecânicos que auxiliam no desenvolvimento da coordenação motora fina. Idade recomendada de 3 a 36 meses.</t>
    </r>
  </si>
  <si>
    <r>
      <rPr>
        <rFont val="Calibri"/>
        <b/>
        <color rgb="FF000000"/>
        <sz val="8.0"/>
      </rPr>
      <t>BONECA DE PANO:</t>
    </r>
    <r>
      <rPr>
        <rFont val="Calibri"/>
        <color rgb="FF000000"/>
        <sz val="8.0"/>
      </rPr>
      <t xml:space="preserve"> confeccionada em pelúcia antialérgica, cores e estampas variadas. Rosto bordado. Medidas aproximadas: 35 cm de altura. A roupinha vem com zíper, botão de pressão, bolsinhos, fechos e cardaço. Desenvolve coordenação motora, criatividade e imaginação. Menino ou menina.</t>
    </r>
  </si>
  <si>
    <t>ENGENHA KIDS</t>
  </si>
  <si>
    <t>CARREFOUR</t>
  </si>
  <si>
    <r>
      <rPr>
        <rFont val="Calibri"/>
        <b/>
        <color rgb="FF000000"/>
        <sz val="8.0"/>
      </rPr>
      <t xml:space="preserve">CARRINHO DE BRINQUEDO: </t>
    </r>
    <r>
      <rPr>
        <rFont val="Calibri"/>
        <color rgb="FF000000"/>
        <sz val="8.0"/>
      </rPr>
      <t>simples de plástico atóxico com cantos arredondados, com quatro rodinhas. Modelos e cores diversas.  Dimensões aproximadas 10 cm de comprimento. Selo INMETRO.</t>
    </r>
  </si>
  <si>
    <r>
      <rPr>
        <rFont val="Calibri"/>
        <b/>
        <color rgb="FF000000"/>
        <sz val="8.0"/>
      </rPr>
      <t>KIT BRINQUEDOS DE ENCAIXAR:</t>
    </r>
    <r>
      <rPr>
        <rFont val="Calibri"/>
        <color rgb="FF000000"/>
        <sz val="8.0"/>
      </rPr>
      <t xml:space="preserve"> confeccionado em material plástico. Contém, no mínimo, 3 brinquedos de encaixar podendo ser eles: semi círculo com diversas formas para encaixe de peças, argolas de tamanhos diferentes para empilhar e torre de cubos para encaixar. Dimensões aproximadas do produto: 47x31x11cm. Deve conter indicativo de idade recomendada.</t>
    </r>
  </si>
  <si>
    <r>
      <rPr>
        <rFont val="Calibri"/>
        <b/>
        <color rgb="FF000000"/>
        <sz val="8.0"/>
      </rPr>
      <t>TÚNEL CENTOPÉIA:</t>
    </r>
    <r>
      <rPr>
        <rFont val="Calibri"/>
        <color rgb="FF000000"/>
        <sz val="8.0"/>
      </rPr>
      <t xml:space="preserve"> Confeccionada em bagum, colorida, sanfonada e dobrável. Medindo aproxiamdamente 4x0,50m. 
</t>
    </r>
  </si>
  <si>
    <t>ARP 118/2019
PINHAIS/PR</t>
  </si>
  <si>
    <r>
      <rPr>
        <rFont val="Calibri"/>
        <b/>
        <color rgb="FF000000"/>
        <sz val="8.0"/>
      </rPr>
      <t>BOLA DE VOLEI:</t>
    </r>
    <r>
      <rPr>
        <rFont val="Calibri"/>
        <color rgb="FF000000"/>
        <sz val="8.0"/>
      </rPr>
      <t xml:space="preserve"> Bola em material Pvc,  aproximadamente 67-70 cm de circunferência,  pressão 3 - 4 Lbs. </t>
    </r>
  </si>
  <si>
    <t>MACROVIRTUAL</t>
  </si>
  <si>
    <t>BOTOLI</t>
  </si>
  <si>
    <r>
      <rPr>
        <rFont val="Calibri"/>
        <b/>
        <color rgb="FF000000"/>
        <sz val="8.0"/>
      </rPr>
      <t>BOLA DE FUTEBOL DE SALÃO:</t>
    </r>
    <r>
      <rPr>
        <rFont val="Calibri"/>
        <color rgb="FF000000"/>
        <sz val="8.0"/>
      </rPr>
      <t xml:space="preserve"> Em material PU (Poliuretano), circunferência  aproximada 60-65cm e pressão 8 - 9 Lbs. </t>
    </r>
  </si>
  <si>
    <t>NETSHOES</t>
  </si>
  <si>
    <r>
      <rPr>
        <rFont val="Calibri"/>
        <b/>
        <color rgb="FF000000"/>
        <sz val="8.0"/>
      </rPr>
      <t xml:space="preserve">BOLA DE FUTEBOL DE CAMPO: </t>
    </r>
    <r>
      <rPr>
        <rFont val="Calibri"/>
        <color rgb="FF000000"/>
        <sz val="8.0"/>
      </rPr>
      <t xml:space="preserve">Em material PVC, circunferência aproximada 68-69 cm e pressão 9 - 10 Lbs. </t>
    </r>
  </si>
  <si>
    <t>DECATHLON</t>
  </si>
  <si>
    <r>
      <rPr>
        <rFont val="Calibri"/>
        <b/>
        <color rgb="FF000000"/>
        <sz val="8.0"/>
      </rPr>
      <t>PETECA ESPORTIVA:</t>
    </r>
    <r>
      <rPr>
        <rFont val="Calibri"/>
        <color rgb="FF000000"/>
        <sz val="8.0"/>
      </rPr>
      <t xml:space="preserve"> de alta durabilidade com penas coloridas e material sintético. Dimensões aproximadas da embalagem: 29 x 17 x 3 cm. 
</t>
    </r>
  </si>
  <si>
    <r>
      <rPr>
        <rFont val="Calibri"/>
        <b/>
        <color rgb="FF000000"/>
        <sz val="8.0"/>
      </rPr>
      <t>XADREZ GIGANTE:</t>
    </r>
    <r>
      <rPr>
        <rFont val="Calibri"/>
        <color rgb="FF000000"/>
        <sz val="8.0"/>
      </rPr>
      <t xml:space="preserve"> Confeccionado com espuma de alta performance, revestido em bagum emborrachado, antialérgico, impermeável, lavável e colorido. Medindo aproximadamente 120cmx120cm. Contendo 32 peças. Acondicionado em sacola TNT ou mochila plástica/PVC. </t>
    </r>
  </si>
  <si>
    <t>BRINQUEDOS PARATI</t>
  </si>
  <si>
    <t>LEYAGI CULTURAL</t>
  </si>
  <si>
    <t>PLANETA PEDAGÓGICO</t>
  </si>
  <si>
    <r>
      <rPr>
        <rFont val="Calibri"/>
        <b/>
        <color rgb="FF000000"/>
        <sz val="8.0"/>
      </rPr>
      <t>DOMINÓ GIGANTE:</t>
    </r>
    <r>
      <rPr>
        <rFont val="Calibri"/>
        <color rgb="FF000000"/>
        <sz val="8.0"/>
      </rPr>
      <t xml:space="preserve"> Confeccionado com espuma de alta performance, revestido em bagum emborrachado, antialérgico, impermeável, lavável e colorido. Contendo 28 peças medindo, no mínimo, 15x8x4cm e, no máximo, 35x20x3cm cada peça. Acondicionado em sacola TNT ou mochila plástica/PVC. </t>
    </r>
  </si>
  <si>
    <r>
      <rPr>
        <rFont val="Calibri"/>
        <b/>
        <color rgb="FF000000"/>
        <sz val="8.0"/>
      </rPr>
      <t>JOGO DE VARETAS GIGANTES:</t>
    </r>
    <r>
      <rPr>
        <rFont val="Calibri"/>
        <color rgb="FF000000"/>
        <sz val="8.0"/>
      </rPr>
      <t xml:space="preserve"> Pega varetas gigante em madeira, contendo 31 varetas de aproximadamente 55cm cada, pintadas com esmalte sintético atóxico. Embalagem: caixa de MDF medindo aprximadamente 60x11x6cm. </t>
    </r>
  </si>
  <si>
    <r>
      <rPr>
        <rFont val="Calibri"/>
        <b/>
        <color rgb="FF000000"/>
        <sz val="8.0"/>
      </rPr>
      <t xml:space="preserve">LUDO GIGANTE: </t>
    </r>
    <r>
      <rPr>
        <rFont val="Calibri"/>
        <color rgb="FF000000"/>
        <sz val="8.0"/>
      </rPr>
      <t>Tradicional jogo de ludo confeccionado em bagum, impermeável e lavável. Impressão digital em tinta solvente. Acompanha 16 peçase 01 dado espumado revestido em bagum. Dimensões Aproximadas: 1,20 x 1,20m Idade recomendada: a partir de 5 anos.</t>
    </r>
  </si>
  <si>
    <r>
      <rPr>
        <rFont val="Calibri"/>
        <b/>
        <color rgb="FF000000"/>
        <sz val="8.0"/>
      </rPr>
      <t xml:space="preserve">BOLA DE BORRACHA N° 8: </t>
    </r>
    <r>
      <rPr>
        <rFont val="Calibri"/>
        <b val="0"/>
        <color rgb="FF000000"/>
        <sz val="8.0"/>
      </rPr>
      <t>bola de borracha com circunferência aproximada de 40-42cm, para trabalhos de iniciação, agilidade e coordenação.</t>
    </r>
  </si>
  <si>
    <t>LOJÃO DOS ESPORTES</t>
  </si>
  <si>
    <t>FISIO FERNANDES</t>
  </si>
  <si>
    <r>
      <rPr>
        <rFont val="Calibri"/>
        <b/>
        <color rgb="FF000000"/>
        <sz val="8.0"/>
      </rPr>
      <t xml:space="preserve">BOLA DE BORRACHA N° 12: </t>
    </r>
    <r>
      <rPr>
        <rFont val="Calibri"/>
        <b val="0"/>
        <color rgb="FF000000"/>
        <sz val="8.0"/>
      </rPr>
      <t>bola de borracha com circunferência aproximada de 56-58cm, para trabalhos de iniciação, agilidade e coordenação.</t>
    </r>
  </si>
  <si>
    <t>FUTEBOL SHOP</t>
  </si>
  <si>
    <r>
      <rPr>
        <rFont val="Calibri"/>
        <b/>
        <color rgb="FF000000"/>
        <sz val="8.0"/>
      </rPr>
      <t xml:space="preserve">BOLA DE BORRACHA Nº 6: </t>
    </r>
    <r>
      <rPr>
        <rFont val="Calibri"/>
        <b val="0"/>
        <color rgb="FF000000"/>
        <sz val="8.0"/>
      </rPr>
      <t>bola de borracha com circunferência aproximada de 31-34cm, para trabalhos de iniciação, agilidade e coordenação.</t>
    </r>
  </si>
  <si>
    <r>
      <rPr>
        <rFont val="Calibri"/>
        <b/>
        <color rgb="FF000000"/>
        <sz val="8.0"/>
      </rPr>
      <t>BASQUETE BOLINHAS:</t>
    </r>
    <r>
      <rPr>
        <rFont val="Calibri"/>
        <color rgb="FF000000"/>
        <sz val="8.0"/>
      </rPr>
      <t xml:space="preserve"> jogo de basquete confeccionado em tecido poliéster colorido e armação em aço. Cesto em formato de cubo em tecido poliéster colorido e armação de aço dobrável, possui aberturas em formas geométricas nas laterais. Acompanha no mínimo 60 bolinhas em cores diversas. Medidas aproximadas: 350 x 350 x 765 mm.</t>
    </r>
  </si>
  <si>
    <r>
      <rPr>
        <rFont val="Calibri"/>
        <b/>
        <color rgb="FF000000"/>
        <sz val="8.0"/>
      </rPr>
      <t>CUBO DE ATIVIDADES:</t>
    </r>
    <r>
      <rPr>
        <rFont val="Calibri"/>
        <color rgb="FF000000"/>
        <sz val="8.0"/>
      </rPr>
      <t xml:space="preserve"> confeccionado em tecido e espuma. Contendo, no mínimo, 2 peças medindo aproximadamente 150 x 150 mm, com atividades para coodernação motora. Fixado aos cubos podem conter: ziper, cadarço, velcro, fecho gancho, botão de pressão.</t>
    </r>
  </si>
  <si>
    <r>
      <rPr>
        <rFont val="Calibri"/>
        <b/>
        <color rgb="FF000000"/>
        <sz val="8.0"/>
      </rPr>
      <t>ESPAÇO BEBÊ:</t>
    </r>
    <r>
      <rPr>
        <rFont val="Calibri"/>
        <color rgb="FF000000"/>
        <sz val="8.0"/>
      </rPr>
      <t xml:space="preserve"> Brinquedo confeccionado em espuma de alta performance revestida em bagum emborrachado antialérgico, impermeável e lavável, colorido e resistente. Em formato circular com espaço para a criança ficar dentro realizando atividades, medindo no mínimo 1,20 x 1,20 x 0,25cm, contendo no mínimo 3 peças,  sendo 1 fundo e 2 arcos para formarem o círculo com parede com no mínimo 20cm de espessura contendo no mínimo 6 orifícios revestidos em nylon macio antialérgico e aproximadamente 2 peças em plástico PVC transparente para inclusão de atividades.</t>
    </r>
  </si>
  <si>
    <t>MUNDO PEDAGÓGICO</t>
  </si>
  <si>
    <t>BRINQUEDOS MIL</t>
  </si>
  <si>
    <r>
      <rPr>
        <rFont val="Calibri"/>
        <b/>
        <color rgb="FF000000"/>
        <sz val="8.0"/>
      </rPr>
      <t xml:space="preserve">GANGORRA: </t>
    </r>
    <r>
      <rPr>
        <rFont val="Calibri"/>
        <color rgb="FF000000"/>
        <sz val="8.0"/>
      </rPr>
      <t>individual, confeccionado em polietileno, plástico resistente colorido em forma de animais. Dimensões aproximadas do produto: 53x30x84 cm.</t>
    </r>
  </si>
  <si>
    <r>
      <rPr>
        <rFont val="Calibri"/>
        <b/>
        <color rgb="FF000000"/>
        <sz val="8.0"/>
      </rPr>
      <t>MEMÓRIA TEXTURA:</t>
    </r>
    <r>
      <rPr>
        <rFont val="Calibri"/>
        <color rgb="FF000000"/>
        <sz val="8.0"/>
      </rPr>
      <t xml:space="preserve"> jogo de memória tátil contendo, no mínimo, 16 peças confeccionadas em M.D.F. com texturas diversas (EVA, velcro, lixa grossa, lixa fina, feltro, plástico, PVC). Dimensões aproximadas de cada peça: 5 x 5 x 0,6 cm. </t>
    </r>
  </si>
  <si>
    <r>
      <rPr>
        <rFont val="Calibri"/>
        <b/>
        <color rgb="FF000000"/>
        <sz val="8.0"/>
      </rPr>
      <t>CONJUNTO DE ARAMADOS:</t>
    </r>
    <r>
      <rPr>
        <rFont val="Calibri"/>
        <color rgb="FF000000"/>
        <sz val="8.0"/>
      </rPr>
      <t xml:space="preserve"> conjunto contendo 6 modelos diferentes de aramados, sendo eles: Montanha Russa - confeccionado em madeira e arame, recoberto com tubo de PVC flexível, tamanho aproximado 30 x 24 x 20 cm. Ondular - Confeccionado em madeira e arame recoberto com tubo de PVC flexível, tamanho aproximado 36 x 20 x 10 cm. Espiral - Confeccionado em madeira e arame recoberto com tubo de PVC flexível, tamanho aproximado 36 x 25 x 10 cm. Triangular - Confeccionado em madeira e arame recoberto com tubo de PVC flexível, tamanho aproximado 36 x 28 x 10 cm. Acrobático - Confeccionado em madeira e arame recoberto com tubo de PVC flexível, tamanho aproximado 30 x 30 x 10 cm. Entrelaçado - Confeccionado em madeira e arame recoberto com tubo de PVC flexível, tamanho aproximado 36 x 36 x 10 cm.</t>
    </r>
  </si>
  <si>
    <t>JOTTPLAY</t>
  </si>
  <si>
    <r>
      <rPr>
        <rFont val="Calibri"/>
        <b/>
        <color rgb="FF000000"/>
        <sz val="8.0"/>
      </rPr>
      <t>ALFABETO MONTESSORI:</t>
    </r>
    <r>
      <rPr>
        <rFont val="Calibri"/>
        <color rgb="FF000000"/>
        <sz val="8.0"/>
      </rPr>
      <t xml:space="preserve"> alfabeto móvel, confeccionado em madeira/MDF. Vogais e consoantes em cores diferentes, contendo no mínimo 4 unidades de cada consoante e 5 unidades de cada vogal.</t>
    </r>
  </si>
  <si>
    <r>
      <rPr>
        <rFont val="Calibri"/>
        <b/>
        <color rgb="FF000000"/>
        <sz val="8.0"/>
      </rPr>
      <t>PINOS MÁGICOS:</t>
    </r>
    <r>
      <rPr>
        <rFont val="Calibri"/>
        <color rgb="FF000000"/>
        <sz val="8.0"/>
      </rPr>
      <t xml:space="preserve"> JOGO TIPO "PINOS MÁGICOS" contendo pinos com encaixes para montar e desmontar. Contendo, no mínimo, 500 peças com cores e tamanhos diversos. Idade recomendada: acima de 3 anos de idade.</t>
    </r>
  </si>
  <si>
    <r>
      <rPr>
        <rFont val="Calibri"/>
        <b/>
        <color rgb="FF000000"/>
        <sz val="8.0"/>
      </rPr>
      <t>FORMANDO PALAVRAS:</t>
    </r>
    <r>
      <rPr>
        <rFont val="Calibri"/>
        <color rgb="FF000000"/>
        <sz val="8.0"/>
      </rPr>
      <t xml:space="preserve"> JOGO TIPO "FORMANDO PALAVRAS" confeccionado em madeira, contendo no mínimo 24 fichas ilustradas em papel cartão e no mínimo 112 letras em madeira. Idade recomendada: acima de 3 anos de idade.</t>
    </r>
  </si>
  <si>
    <r>
      <rPr>
        <rFont val="Calibri"/>
        <b/>
        <color rgb="FF000000"/>
        <sz val="8.0"/>
      </rPr>
      <t>JOGO DA RIMA:</t>
    </r>
    <r>
      <rPr>
        <rFont val="Calibri"/>
        <color rgb="FF000000"/>
        <sz val="8.0"/>
      </rPr>
      <t xml:space="preserve">  JOGO TIPO "JOGO DA RIMA" produzido com papel, papel cartão e poliestireno. Contendo no mínimo 1 tabuleiro, 32 fichas cartonadas, 1 baralho, 1 ampulheta e 1 manual. Dimensões aproximadas: 23 x 35,5 x 6,5. Idade recomendada: a partir de 8 anos de idade.</t>
    </r>
  </si>
  <si>
    <r>
      <rPr>
        <rFont val="Calibri"/>
        <b/>
        <color rgb="FF000000"/>
        <sz val="8.0"/>
      </rPr>
      <t>CORRE-CORRE DAS PALAVRAS:</t>
    </r>
    <r>
      <rPr>
        <rFont val="Calibri"/>
        <color rgb="FF000000"/>
        <sz val="8.0"/>
      </rPr>
      <t xml:space="preserve"> JOGO TIPO "CORRE-CORRE DAS PALAVRAS", contendo, no mínimo, 01 tabuleiro confeccionado em MDF, de aproximadamente  450x315x2,8mm; 50 cartas em papelão empastado dúplex, medindo aproximadamente 75x50x2,5mm, impressos em policromia; 04 peões e 01 ampulheta. Idade recomendada: a partir de 8 anos.</t>
    </r>
  </si>
  <si>
    <t>MULTILIDER</t>
  </si>
  <si>
    <t>KUBO MÁGICO BRINQUEDOS</t>
  </si>
  <si>
    <r>
      <rPr>
        <rFont val="Calibri"/>
        <b/>
        <color rgb="FF000000"/>
        <sz val="8.0"/>
      </rPr>
      <t>RELÓGIO PEDAGÓGICO:</t>
    </r>
    <r>
      <rPr>
        <rFont val="Calibri"/>
        <color rgb="FF000000"/>
        <sz val="8.0"/>
      </rPr>
      <t xml:space="preserve"> Confeccionado em MDF, impresso em policromia, com suporte em madeira, medindo aproximadamente 240x240x6mm. Esse material permite o desenvolvimento, de forma lúdica e divertida, da noção de segundos, minutos e horas, por meio da manipulação desses elementos pelos alunos. Desenvolve a noção de segundos, minutos e horas, com possibilidade de manipulação.</t>
    </r>
  </si>
  <si>
    <r>
      <rPr>
        <rFont val="Calibri"/>
        <b/>
        <color rgb="FF000000"/>
        <sz val="8.0"/>
      </rPr>
      <t xml:space="preserve">BALANÇA INFANTIL: </t>
    </r>
    <r>
      <rPr>
        <rFont val="Calibri"/>
        <color rgb="FF000000"/>
        <sz val="8.0"/>
      </rPr>
      <t>balança infantil de dois pratos, produzida em material plástico resistente. Cada prato pode ser facilmente retirado para limpeza e comporta até 500ml de líquidos. Ajuda a fornecer um entedimento de medidas e comparar volumes e quantidades. Idade recomendada: acima de 3 anos.</t>
    </r>
  </si>
  <si>
    <t>MINI CIENTISTA</t>
  </si>
  <si>
    <r>
      <rPr>
        <rFont val="Calibri"/>
        <b/>
        <color rgb="FF000000"/>
        <sz val="8.0"/>
      </rPr>
      <t>VAMOS ÀS COMPRAS?:</t>
    </r>
    <r>
      <rPr>
        <rFont val="Calibri"/>
        <color rgb="FF000000"/>
        <sz val="8.0"/>
      </rPr>
      <t xml:space="preserve"> JOGO TIPO "VAMOS ÀS COMPRAS?" composto por, no mínimo, 06 cartelas confeccionadas em MDF; 12 cartas em papelão empastado dúplex; 72 fichas em cartão dúplex, impressas em policromia; 150 cédulas fictícias de dinheiro e 100 moedas fictícias. Idade recomendada: a partir de 07 anos.</t>
    </r>
  </si>
  <si>
    <t>CEDRO DISTRIBUIDORA</t>
  </si>
  <si>
    <r>
      <rPr>
        <rFont val="Calibri"/>
        <b/>
        <color rgb="FF000000"/>
        <sz val="8.0"/>
      </rPr>
      <t>TABUADA GIRATÓRIA:</t>
    </r>
    <r>
      <rPr>
        <rFont val="Calibri"/>
        <color rgb="FF000000"/>
        <sz val="8.0"/>
      </rPr>
      <t xml:space="preserve"> tabuada giratória confeccionada em madeira/MDF, impressa em silk-screen, medindo aproximadamente 480x295x15mm. </t>
    </r>
  </si>
  <si>
    <r>
      <rPr>
        <rFont val="Calibri"/>
        <b/>
        <color rgb="FF000000"/>
        <sz val="8.0"/>
      </rPr>
      <t>BATALHA DAS OPERAÇÕES:</t>
    </r>
    <r>
      <rPr>
        <rFont val="Calibri"/>
        <color rgb="FF000000"/>
        <sz val="8.0"/>
      </rPr>
      <t xml:space="preserve"> JOGO TIPO "BATALHA DAS OPERAÇÕES" contendo, no mínimo, 4 placas confeccionadas em MDF com impressão em policromia, sendo 2 placas para registro de pontos, uma placa com tabela de referência para cálculos de multiplicação e uma placa com tabela de referência para cálculos de divisão, dois dados e uma roleta confeccionada em plástico. Idade recomendada: a partir de 07 anos.</t>
    </r>
  </si>
  <si>
    <t>MOBI BRINK</t>
  </si>
  <si>
    <t>KAMICLEAN</t>
  </si>
  <si>
    <r>
      <rPr>
        <rFont val="Calibri"/>
        <b/>
        <color rgb="FF000000"/>
        <sz val="8.0"/>
      </rPr>
      <t>POLIMINÓS:</t>
    </r>
    <r>
      <rPr>
        <rFont val="Calibri"/>
        <color rgb="FF000000"/>
        <sz val="8.0"/>
      </rPr>
      <t xml:space="preserve"> jogo de poliminós, confeccionado em MDF, com o número mínimo de 34 peças. O objetivo deste material é facilitar a construção de conceitos tais como: área, perímetro. Possibilita o desenvolvimento de habilidades de transformações geométricas no plano (simetria, reflexão, rotação). Além disso, favorece a organização espacial.  Idade recomendada: a partir de 06 anos.</t>
    </r>
  </si>
  <si>
    <r>
      <rPr>
        <rFont val="Calibri"/>
        <b/>
        <color rgb="FF000000"/>
        <sz val="8.0"/>
      </rPr>
      <t>DISCO DE FRAÇÕES:</t>
    </r>
    <r>
      <rPr>
        <rFont val="Calibri"/>
        <color rgb="FF000000"/>
        <sz val="8.0"/>
      </rPr>
      <t xml:space="preserve"> Contém, no mínimo, 12 círculos divididos de 1 inteiro a 20 avos, totalizando 96 peças com aproximadamente 140mm de diâmetro e 2,8mm de espessura. Acompanham 3 placas de EVA medindo aproximadamente 155x155x4mm. Confeccionado em MDF.</t>
    </r>
  </si>
  <si>
    <r>
      <rPr>
        <rFont val="Calibri"/>
        <b/>
        <color rgb="FF000000"/>
        <sz val="8.0"/>
      </rPr>
      <t>CONJUNTO DE DADOS POLIÉDRICOS:</t>
    </r>
    <r>
      <rPr>
        <rFont val="Calibri"/>
        <color rgb="FF000000"/>
        <sz val="8.0"/>
      </rPr>
      <t xml:space="preserve"> conjunto de, no mínimo, 7 dados com faces variadas: 1 de 4 faces, 1 de 6 faces, 1 de 8 faces, 2 de 10 faces, 1 de 12 faces e 1 de 20 faces. Confeccionado em material acrílico, números claros impressos em cada face.</t>
    </r>
  </si>
  <si>
    <t>TABERNA DO DRAGÃO</t>
  </si>
  <si>
    <r>
      <rPr>
        <rFont val="Calibri"/>
        <b/>
        <color rgb="FF000000"/>
        <sz val="8.0"/>
      </rPr>
      <t>BÚSSOLA:</t>
    </r>
    <r>
      <rPr>
        <rFont val="Calibri"/>
        <color rgb="FF000000"/>
        <sz val="8.0"/>
      </rPr>
      <t xml:space="preserve"> possui anel de bússola rotativo que fica mergulhada em fluído, marcação dos graus com sistema de marcação para declinação magnética, possui número maiores para facilitar a leitura, conta também com uma régua ao longo do seu comprimento, possibilitando sua utilização em mapas para medir extensão territorial e distância, acompanha cordão de pescoço. Dimensões aproximadas: 90x65mm.</t>
    </r>
  </si>
  <si>
    <t>ORIENTISTA</t>
  </si>
  <si>
    <t>AVENTURA &amp; CIA</t>
  </si>
  <si>
    <r>
      <rPr>
        <rFont val="Calibri"/>
        <b/>
        <color rgb="FF000000"/>
        <sz val="8.0"/>
      </rPr>
      <t xml:space="preserve">GLOBO TERRESTRE - 3X1: </t>
    </r>
    <r>
      <rPr>
        <rFont val="Calibri"/>
        <color rgb="FF000000"/>
        <sz val="8.0"/>
      </rPr>
      <t>globo terrestre confeccionado em plástico ABS de alta resistência, medindo aproximadamente 300mm de diâmetro, em escala de 1:42.000.000, com arco de sustentação em acrílico transparente (régua de meridiano) e base em plástico resistente. Apresenta-se como Globo Físico, Histórico e Político.</t>
    </r>
  </si>
  <si>
    <r>
      <rPr>
        <rFont val="Calibri"/>
        <b/>
        <color rgb="FF000000"/>
        <sz val="8.0"/>
      </rPr>
      <t>KIT DE AGILIDADE:</t>
    </r>
    <r>
      <rPr>
        <rFont val="Calibri"/>
        <color rgb="FF000000"/>
        <sz val="8.0"/>
      </rPr>
      <t xml:space="preserve"> O kit acompanha, no mínimo, 10 cones com furos para poder estar colocando acessórios, uma escada de agilidade feita de fita de nylon de aproximadamente 30mm e com 10 degraus em EVA e 10 chapéus chineses.</t>
    </r>
  </si>
  <si>
    <t>NATURAL FITNESS</t>
  </si>
  <si>
    <r>
      <rPr>
        <rFont val="Calibri"/>
        <b/>
        <color rgb="FF000000"/>
        <sz val="8.0"/>
      </rPr>
      <t>TORSO:</t>
    </r>
    <r>
      <rPr>
        <rFont val="Calibri"/>
        <color rgb="FF000000"/>
        <sz val="8.0"/>
      </rPr>
      <t xml:space="preserve"> Modelo de torso assexuado, de no mínimo 50cm,  mostra com detalhes estrutura anatômica do corpo humano com órgãos, sistema de vasos sanguíneos, ossos, músculos e linfonodos. Partes do modelo são desmontáveis e removíveis, totalizando  no mínimo 12 peças. Confeccionado em resina plástica de alta qualidade, montado sobre base.</t>
    </r>
  </si>
  <si>
    <t>QUIMI CENTER</t>
  </si>
  <si>
    <t>MARCA MÉDICA</t>
  </si>
  <si>
    <r>
      <rPr>
        <rFont val="Calibri"/>
        <b/>
        <color rgb="FF000000"/>
        <sz val="8.0"/>
      </rPr>
      <t xml:space="preserve">ESQUELETO: </t>
    </r>
    <r>
      <rPr>
        <rFont val="Calibri"/>
        <color rgb="FF000000"/>
        <sz val="8.0"/>
      </rPr>
      <t>Modelo de esqueleto padrão, articulado com aproximadamente 85cm de altura. Confeccionado em resina plástica rígida na cor natural. Composto por ossos do crânio, coluna vertebral, tórax, membros superiores, pelve e membros inferiores. Acompanha base resistente com haste de ferro e suporte.</t>
    </r>
  </si>
  <si>
    <t>ROSTER</t>
  </si>
  <si>
    <r>
      <rPr>
        <rFont val="Calibri"/>
        <b/>
        <color rgb="FF000000"/>
        <sz val="8.0"/>
      </rPr>
      <t>KIT BÁSICO DE CIÊNCIAS:</t>
    </r>
    <r>
      <rPr>
        <rFont val="Calibri"/>
        <color rgb="FF000000"/>
        <sz val="8.0"/>
      </rPr>
      <t xml:space="preserve"> o kit contém, no mínimo, 01 conjunto de 50 lâminas biológicas separadas. 01 microscópio monocular biológico - 40x a 640x. 01 torso bissexual de 45 a 50 cm - 14 partes desmontáveis. 01 modelo anatômico do esqueleto em plástico de alta resistência - 85 cm - fixado a um suporte metálico com base de metal de ferro fundido. Idade recomendada: a partir de 6 anos. </t>
    </r>
  </si>
  <si>
    <r>
      <rPr>
        <rFont val="Calibri"/>
        <b/>
        <color rgb="FF000000"/>
        <sz val="8.0"/>
      </rPr>
      <t>QUEM CONTA UM CONTO:</t>
    </r>
    <r>
      <rPr>
        <rFont val="Calibri"/>
        <color rgb="FF000000"/>
        <sz val="8.0"/>
      </rPr>
      <t xml:space="preserve"> JOGO DO TIPO "QUEM CONTA UM CONTO": jogo que estimula a criatividade, os jogadores devem se juntar e utilizar as cartas como guias para criar novas histórias. Contém, no mínimo, 70 cartas. Idade recomendada: a partir de 5 anos.</t>
    </r>
  </si>
  <si>
    <r>
      <rPr>
        <rFont val="Calibri"/>
        <b/>
        <color rgb="FF000000"/>
        <sz val="8.0"/>
      </rPr>
      <t>SACOLÃO DIVERTIDO:</t>
    </r>
    <r>
      <rPr>
        <rFont val="Calibri"/>
        <color rgb="FF000000"/>
        <sz val="8.0"/>
      </rPr>
      <t xml:space="preserve"> sacolão divertido de encaixe e desencaixe, confeccionado em plástico polipropileno atóxico de alto brilho, de cores vivas, contendo no mínimo 120 peças que formam brinquedos de encaixe. Acondicionado em sacola PVC cristal transparente, com bordas em vivo brilhante e alça.</t>
    </r>
  </si>
  <si>
    <t>LOJA APOIO</t>
  </si>
  <si>
    <r>
      <rPr>
        <rFont val="Calibri"/>
        <b/>
        <color rgb="FF000000"/>
        <sz val="8.0"/>
      </rPr>
      <t>JOGO DE MEMÓRIA - MEIO DE TRANSPORTE E COMUNICAÇÃO:</t>
    </r>
    <r>
      <rPr>
        <rFont val="Calibri"/>
        <color rgb="FF000000"/>
        <sz val="8.0"/>
      </rPr>
      <t xml:space="preserve"> jogo de memória, composto por no mínimo 40 peças em MDF, serigrafados em policromia, com tema do cotidiano da criança (meios de transporte e comunicações). Idade recomendada: a partir de 3 anos.</t>
    </r>
  </si>
  <si>
    <r>
      <rPr>
        <rFont val="Calibri"/>
        <b/>
        <color rgb="FF000000"/>
        <sz val="8.0"/>
      </rPr>
      <t>JOGO DE DOMINÓ - ASSOCIAÇÃO DE IDEIAS:</t>
    </r>
    <r>
      <rPr>
        <rFont val="Calibri"/>
        <color rgb="FF000000"/>
        <sz val="8.0"/>
      </rPr>
      <t xml:space="preserve"> jogo de dominó em MDF, contendo no mínimo 28 peças em MDF, impressos em policromia para associação de ideias.</t>
    </r>
  </si>
  <si>
    <r>
      <rPr>
        <rFont val="Calibri"/>
        <b/>
        <color rgb="FF000000"/>
        <sz val="8.0"/>
      </rPr>
      <t xml:space="preserve">ROLO DE BOBATH: </t>
    </r>
    <r>
      <rPr>
        <rFont val="Calibri"/>
        <color rgb="FF000000"/>
        <sz val="8.0"/>
      </rPr>
      <t>confeccionado em plástico inflável de alta resistência, medindo aproximadamente 750 x 380 mm.</t>
    </r>
  </si>
  <si>
    <r>
      <rPr>
        <rFont val="Calibri"/>
        <b/>
        <color rgb="FF000000"/>
        <sz val="8.0"/>
      </rPr>
      <t>QUEBRA-CABEÇAS PARES:</t>
    </r>
    <r>
      <rPr>
        <rFont val="Calibri"/>
        <color rgb="FF000000"/>
        <sz val="8.0"/>
      </rPr>
      <t xml:space="preserve">  Brinquedo pedagógico que  ajuda a desenvolver a atenção, percepção visual e identificação de diferenças e semelhanças dos personagens. Contém, no mínimo, 18 quebra-cabeças de duas peças. Peças em madeira,  em material atóxico, apresenta recortes arredondados. Deve conter indicativo de idade recomendada.</t>
    </r>
  </si>
  <si>
    <r>
      <rPr>
        <rFont val="Calibri"/>
        <b/>
        <color rgb="FF000000"/>
        <sz val="8.0"/>
      </rPr>
      <t>QUEBRA-CABEÇA VERTICAL:</t>
    </r>
    <r>
      <rPr>
        <rFont val="Calibri"/>
        <b val="0"/>
        <color rgb="FF000000"/>
        <sz val="8.0"/>
      </rPr>
      <t xml:space="preserve"> confeccionado em material de M.D.F. e impresso em policromia,  podendo ser animais, profissões e outros desenhos que auxiliem no desenvolvimento da criança.</t>
    </r>
    <r>
      <rPr>
        <rFont val="Calibri"/>
        <b/>
        <color rgb="FF000000"/>
        <sz val="8.0"/>
      </rPr>
      <t xml:space="preserve">
</t>
    </r>
  </si>
  <si>
    <r>
      <rPr>
        <rFont val="Calibri"/>
        <b/>
        <color rgb="FF000000"/>
        <sz val="8.0"/>
      </rPr>
      <t xml:space="preserve">CASTELINHO DE EVA </t>
    </r>
    <r>
      <rPr>
        <rFont val="Calibri"/>
        <b val="0"/>
        <color rgb="FF000000"/>
        <sz val="8.0"/>
      </rPr>
      <t xml:space="preserve">para montar com letras ou números. Desenvolve a aceitação de regras, controle segmentar, capacidade criadora, coordenação motora fina, habilidades matemáticas e de linguagem. Idade recomendada: a partir de 4 anos. Conteúdo da Embalagem: 30 peças quadradas e 4 triângulos. Dimensões aproximadas: 30 peças de aproxiamdamente 9 x 9 cm + 4 peças em forma de triângulo. </t>
    </r>
  </si>
  <si>
    <r>
      <rPr>
        <rFont val="Calibri"/>
        <b/>
        <color rgb="FF000000"/>
        <sz val="8.0"/>
      </rPr>
      <t xml:space="preserve">CARRINHO INTERATIVO ANIMAIS </t>
    </r>
    <r>
      <rPr>
        <rFont val="Calibri"/>
        <b val="0"/>
        <color rgb="FF000000"/>
        <sz val="8.0"/>
      </rPr>
      <t xml:space="preserve">Animais com rodinhas, em material plástico atóxico contendo contas/argolas seguras e coloridas que balançam conforme o bebê movimenta o brinquedo. Auxilia no desenvolvimento da coordenação motora grossa. Peso aproximado do objeto: 180g. Recomendado para crianças de 6 a 36 meses. </t>
    </r>
  </si>
  <si>
    <t>CIA BEBE</t>
  </si>
  <si>
    <r>
      <rPr>
        <rFont val="Calibri"/>
        <b/>
        <color rgb="FF000000"/>
        <sz val="8.0"/>
      </rPr>
      <t xml:space="preserve">LUVA DEDOCHE: </t>
    </r>
    <r>
      <rPr>
        <rFont val="Calibri"/>
        <b val="0"/>
        <color rgb="FF000000"/>
        <sz val="8.0"/>
      </rPr>
      <t>luva confeccionada em tecido antialérgico. Cada dedo da luva correspondente a um animal e/ou personagem variado. Auxilia no aprendizado sobre números e animais, além de desenvolver os sentidos e a imaginação.</t>
    </r>
  </si>
  <si>
    <r>
      <rPr>
        <rFont val="Calibri"/>
        <b/>
        <color rgb="FF000000"/>
        <sz val="8.0"/>
      </rPr>
      <t xml:space="preserve">QUEBRA-CABEÇA SISTEMA SOLAR: </t>
    </r>
    <r>
      <rPr>
        <rFont val="Calibri"/>
        <b val="0"/>
        <color rgb="FF000000"/>
        <sz val="8.0"/>
      </rPr>
      <t>quebra-cabeça, de no mínimo 120 peças, com o tema composição do sistema solar.</t>
    </r>
  </si>
  <si>
    <t>ZATTINI</t>
  </si>
  <si>
    <r>
      <rPr>
        <rFont val="Calibri"/>
        <b/>
        <color rgb="FF000000"/>
        <sz val="8.0"/>
      </rPr>
      <t xml:space="preserve">DOMINÓ ANIMAIS SELVAGENS: </t>
    </r>
    <r>
      <rPr>
        <rFont val="Calibri"/>
        <b val="0"/>
        <color rgb="FF000000"/>
        <sz val="8.0"/>
      </rPr>
      <t>dominó confeccionado em MDF, contendo no mínimo 28 peças, com o tema animais selvagens.</t>
    </r>
  </si>
  <si>
    <r>
      <rPr>
        <rFont val="Calibri"/>
        <b/>
        <color rgb="FF000000"/>
        <sz val="8.0"/>
      </rPr>
      <t xml:space="preserve">DOMINÓ ALIMENTAÇÃO SAUDÁVEL: </t>
    </r>
    <r>
      <rPr>
        <rFont val="Calibri"/>
        <b val="0"/>
        <color rgb="FF000000"/>
        <sz val="8.0"/>
      </rPr>
      <t>Atividade lúdica que tem como objetivo trabalhar com o reconhecimento de uma alimentação saudável. Confeccionado em MDF, contendo no mínimo 28 peças.</t>
    </r>
  </si>
  <si>
    <t>MOBIBRINK</t>
  </si>
  <si>
    <t>TOTAIS GERAIS</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</si>
</sst>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quot;R$&quot;\ #,##0.00"/>
    <numFmt numFmtId="165" formatCode="&quot;R$&quot;#,##0.00"/>
    <numFmt numFmtId="166" formatCode="[$R$ -416]#,##0.00"/>
    <numFmt numFmtId="167" formatCode="_-&quot;R$&quot;\ * #,##0.00_-;\-&quot;R$&quot;\ * #,##0.00_-;_-&quot;R$&quot;\ * &quot;-&quot;??_-;_-@"/>
  </numFmts>
  <fonts count="40">
    <font>
      <sz val="11.0"/>
      <color theme="1"/>
      <name val="Calibri"/>
      <scheme val="minor"/>
    </font>
    <font>
      <b/>
      <sz val="8.0"/>
      <color rgb="FF000000"/>
      <name val="Calibri"/>
    </font>
    <font/>
    <font>
      <sz val="8.0"/>
      <color theme="1"/>
      <name val="Calibri"/>
    </font>
    <font>
      <sz val="8.0"/>
      <color rgb="FF000000"/>
      <name val="Calibri"/>
    </font>
    <font>
      <b/>
      <sz val="8.0"/>
      <color rgb="FFFF0000"/>
      <name val="Calibri"/>
    </font>
    <font>
      <b/>
      <sz val="8.0"/>
      <color theme="1"/>
      <name val="Calibri"/>
    </font>
    <font>
      <sz val="11.0"/>
      <color theme="1"/>
      <name val="Calibri"/>
    </font>
    <font>
      <b/>
      <sz val="11.0"/>
      <color theme="1"/>
      <name val="Calibri"/>
    </font>
    <font>
      <strike/>
      <sz val="8.0"/>
      <color rgb="FF000000"/>
      <name val="Calibri"/>
    </font>
    <font>
      <u/>
      <sz val="8.0"/>
      <color rgb="FF0000FF"/>
      <name val="Calibri"/>
    </font>
    <font>
      <sz val="11.0"/>
      <color rgb="FF000000"/>
      <name val="Calibri"/>
    </font>
    <font>
      <strike/>
      <sz val="8.0"/>
      <color theme="1"/>
      <name val="Calibri"/>
    </font>
    <font>
      <u/>
      <sz val="8.0"/>
      <color rgb="FF0000FF"/>
      <name val="Calibri"/>
    </font>
    <font>
      <sz val="8.0"/>
      <color rgb="FF444444"/>
      <name val="Calibri"/>
    </font>
    <font>
      <sz val="8.0"/>
      <color rgb="FFFF0000"/>
      <name val="Calibri"/>
    </font>
    <font>
      <sz val="8.0"/>
      <color rgb="FF404040"/>
      <name val="Calibri"/>
    </font>
    <font>
      <sz val="8.0"/>
      <color rgb="FF202124"/>
      <name val="Calibri"/>
    </font>
    <font>
      <sz val="9.0"/>
      <color theme="1"/>
      <name val="Calibri"/>
    </font>
    <font>
      <sz val="8.0"/>
      <color rgb="FF0F1111"/>
      <name val="Calibri"/>
    </font>
    <font>
      <sz val="8.0"/>
      <color rgb="FF222222"/>
      <name val="Calibri"/>
    </font>
    <font>
      <b/>
      <sz val="8.0"/>
      <color rgb="FF444444"/>
      <name val="Calibri"/>
    </font>
    <font>
      <b/>
      <sz val="8.0"/>
      <color rgb="FF404040"/>
      <name val="Calibri"/>
    </font>
    <font>
      <sz val="8.0"/>
      <color rgb="FF323643"/>
      <name val="Calibri"/>
    </font>
    <font>
      <sz val="8.0"/>
      <color rgb="FF201F1F"/>
      <name val="Calibri"/>
    </font>
    <font>
      <sz val="8.0"/>
      <color rgb="FF333333"/>
      <name val="Calibri"/>
    </font>
    <font>
      <sz val="8.0"/>
      <color rgb="FF373737"/>
      <name val="Calibri"/>
    </font>
    <font>
      <sz val="10.0"/>
      <color theme="0"/>
      <name val="Calibri"/>
    </font>
    <font>
      <b/>
      <sz val="10.0"/>
      <color rgb="FF000000"/>
      <name val="Calibri"/>
    </font>
    <font>
      <color theme="1"/>
      <name val="Calibri"/>
    </font>
    <font>
      <b/>
      <color theme="1"/>
      <name val="Calibri"/>
    </font>
    <font>
      <b/>
      <sz val="9.0"/>
      <color rgb="FF000000"/>
      <name val="Calibri"/>
    </font>
    <font>
      <sz val="9.0"/>
      <color rgb="FF000000"/>
      <name val="Calibri"/>
    </font>
    <font>
      <b/>
      <sz val="14.0"/>
      <color theme="1"/>
      <name val="Calibri"/>
    </font>
    <font>
      <color theme="1"/>
      <name val="Arial"/>
    </font>
    <font>
      <b/>
      <sz val="9.0"/>
      <color theme="1"/>
      <name val="Calibri"/>
    </font>
    <font>
      <sz val="9.0"/>
      <color rgb="FF1F1F1F"/>
      <name val="Calibri"/>
    </font>
    <font>
      <sz val="9.0"/>
      <color rgb="FF404040"/>
      <name val="Calibri"/>
    </font>
    <font>
      <sz val="9.0"/>
      <color rgb="FF0F1111"/>
      <name val="Calibri"/>
    </font>
    <font>
      <b/>
      <sz val="8.0"/>
      <color theme="0"/>
      <name val="Calibri"/>
    </font>
  </fonts>
  <fills count="19">
    <fill>
      <patternFill patternType="none"/>
    </fill>
    <fill>
      <patternFill patternType="lightGray"/>
    </fill>
    <fill>
      <patternFill patternType="solid">
        <fgColor rgb="FFD9D9D9"/>
        <bgColor rgb="FFD9D9D9"/>
      </patternFill>
    </fill>
    <fill>
      <patternFill patternType="solid">
        <fgColor rgb="FFFCE5CD"/>
        <bgColor rgb="FFFCE5CD"/>
      </patternFill>
    </fill>
    <fill>
      <patternFill patternType="solid">
        <fgColor rgb="FFF4CCCC"/>
        <bgColor rgb="FFF4CCCC"/>
      </patternFill>
    </fill>
    <fill>
      <patternFill patternType="solid">
        <fgColor rgb="FFFFFF00"/>
        <bgColor rgb="FFFFFF00"/>
      </patternFill>
    </fill>
    <fill>
      <patternFill patternType="solid">
        <fgColor rgb="FFFFF2CC"/>
        <bgColor rgb="FFFFF2CC"/>
      </patternFill>
    </fill>
    <fill>
      <patternFill patternType="solid">
        <fgColor theme="0"/>
        <bgColor theme="0"/>
      </patternFill>
    </fill>
    <fill>
      <patternFill patternType="solid">
        <fgColor rgb="FFFFFFFF"/>
        <bgColor rgb="FFFFFFFF"/>
      </patternFill>
    </fill>
    <fill>
      <patternFill patternType="solid">
        <fgColor rgb="FFCCCCCC"/>
        <bgColor rgb="FFCCCCCC"/>
      </patternFill>
    </fill>
    <fill>
      <patternFill patternType="solid">
        <fgColor rgb="FF17365D"/>
        <bgColor rgb="FF17365D"/>
      </patternFill>
    </fill>
    <fill>
      <patternFill patternType="solid">
        <fgColor rgb="FFFDE9D9"/>
        <bgColor rgb="FFFDE9D9"/>
      </patternFill>
    </fill>
    <fill>
      <patternFill patternType="solid">
        <fgColor rgb="FF8DB3E2"/>
        <bgColor rgb="FF8DB3E2"/>
      </patternFill>
    </fill>
    <fill>
      <patternFill patternType="solid">
        <fgColor rgb="FFE5B8B7"/>
        <bgColor rgb="FFE5B8B7"/>
      </patternFill>
    </fill>
    <fill>
      <patternFill patternType="solid">
        <fgColor rgb="FFD6E3BC"/>
        <bgColor rgb="FFD6E3BC"/>
      </patternFill>
    </fill>
    <fill>
      <patternFill patternType="solid">
        <fgColor rgb="FFCCC0D9"/>
        <bgColor rgb="FFCCC0D9"/>
      </patternFill>
    </fill>
    <fill>
      <patternFill patternType="solid">
        <fgColor rgb="FFFBD4B4"/>
        <bgColor rgb="FFFBD4B4"/>
      </patternFill>
    </fill>
    <fill>
      <patternFill patternType="solid">
        <fgColor rgb="FFF2DBDB"/>
        <bgColor rgb="FFF2DBDB"/>
      </patternFill>
    </fill>
    <fill>
      <patternFill patternType="solid">
        <fgColor rgb="FF0F243E"/>
        <bgColor rgb="FF0F243E"/>
      </patternFill>
    </fill>
  </fills>
  <borders count="59">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top style="medium">
        <color rgb="FF000000"/>
      </top>
    </border>
    <border>
      <left style="thin">
        <color rgb="FF000000"/>
      </left>
      <right style="thin">
        <color rgb="FF000000"/>
      </right>
      <bottom style="thin">
        <color rgb="FF000000"/>
      </bottom>
    </border>
    <border>
      <left style="thin">
        <color rgb="FF000000"/>
      </left>
      <right style="thin">
        <color rgb="FF000000"/>
      </right>
    </border>
    <border>
      <right style="thin">
        <color rgb="FF000000"/>
      </right>
    </border>
    <border>
      <right style="thin">
        <color rgb="FF000000"/>
      </right>
      <bottom style="thin">
        <color rgb="FF000000"/>
      </bottom>
    </border>
    <border>
      <right/>
      <top/>
      <bottom/>
    </border>
    <border>
      <left/>
      <right/>
      <top/>
      <bottom/>
    </border>
    <border>
      <left style="thin">
        <color rgb="FF000000"/>
      </left>
      <bottom style="thin">
        <color rgb="FF000000"/>
      </bottom>
    </border>
    <border>
      <bottom style="thin">
        <color rgb="FF000000"/>
      </bottom>
    </border>
    <border>
      <left style="thin">
        <color rgb="FF000000"/>
      </left>
      <top style="thin">
        <color rgb="FF000000"/>
      </top>
      <bottom/>
    </border>
    <border>
      <top style="thin">
        <color rgb="FF000000"/>
      </top>
      <bottom/>
    </border>
    <border>
      <right style="thin">
        <color rgb="FF000000"/>
      </right>
      <top style="thin">
        <color rgb="FF000000"/>
      </top>
      <bottom/>
    </border>
    <border>
      <left/>
      <right style="thin">
        <color rgb="FF000000"/>
      </right>
      <top style="thin">
        <color rgb="FF000000"/>
      </top>
      <bottom/>
    </border>
    <border>
      <left style="thin">
        <color rgb="FF000000"/>
      </left>
      <right/>
      <top style="thin">
        <color rgb="FF000000"/>
      </top>
      <bottom style="thin">
        <color rgb="FF000000"/>
      </bottom>
    </border>
    <border>
      <left style="medium">
        <color rgb="FF000000"/>
      </left>
      <top style="medium">
        <color rgb="FF000000"/>
      </top>
      <bottom style="thin">
        <color rgb="FF000000"/>
      </bottom>
    </border>
    <border>
      <right style="medium">
        <color rgb="FF000000"/>
      </right>
      <top style="medium">
        <color rgb="FF000000"/>
      </top>
      <bottom style="thin">
        <color rgb="FF000000"/>
      </bottom>
    </border>
    <border>
      <left/>
      <right style="thin">
        <color rgb="FF000000"/>
      </right>
      <top style="thin">
        <color rgb="FF000000"/>
      </top>
      <bottom style="thin">
        <color rgb="FF000000"/>
      </bottom>
    </border>
    <border>
      <left style="medium">
        <color rgb="FF000000"/>
      </left>
      <right style="thin">
        <color rgb="FF000000"/>
      </right>
      <top/>
    </border>
    <border>
      <left style="thin">
        <color rgb="FF000000"/>
      </left>
      <right style="thin">
        <color rgb="FF000000"/>
      </right>
      <top/>
    </border>
    <border>
      <left style="thin">
        <color rgb="FF000000"/>
      </left>
      <right style="thin">
        <color rgb="FF000000"/>
      </right>
      <top/>
      <bottom style="thin">
        <color rgb="FF000000"/>
      </bottom>
    </border>
    <border>
      <left style="thin">
        <color rgb="FF000000"/>
      </left>
      <right/>
      <top/>
    </border>
    <border>
      <left style="medium">
        <color rgb="FF000000"/>
      </left>
      <right style="thin">
        <color rgb="FF000000"/>
      </right>
      <top style="thin">
        <color rgb="FF000000"/>
      </top>
    </border>
    <border>
      <left style="thin">
        <color rgb="FF000000"/>
      </left>
      <right style="medium">
        <color rgb="FF000000"/>
      </right>
      <top style="thin">
        <color rgb="FF000000"/>
      </top>
    </border>
    <border>
      <left/>
      <right style="thin">
        <color rgb="FF000000"/>
      </right>
      <top/>
    </border>
    <border>
      <left style="thin">
        <color rgb="FF000000"/>
      </left>
      <right style="medium">
        <color rgb="FF000000"/>
      </right>
      <top/>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thin">
        <color rgb="FF000000"/>
      </right>
      <top style="thin">
        <color rgb="FF000000"/>
      </top>
      <bottom style="medium">
        <color rgb="FF000000"/>
      </bottom>
    </border>
    <border>
      <left style="thin">
        <color rgb="FF000000"/>
      </left>
      <right/>
      <bottom style="medium">
        <color rgb="FF000000"/>
      </bottom>
    </border>
    <border>
      <left style="thin">
        <color rgb="FF000000"/>
      </left>
      <right style="medium">
        <color rgb="FF000000"/>
      </right>
      <bottom style="medium">
        <color rgb="FF000000"/>
      </bottom>
    </border>
    <border>
      <left/>
      <right style="thin">
        <color rgb="FF000000"/>
      </right>
      <bottom style="medium">
        <color rgb="FF000000"/>
      </bottom>
    </border>
    <border>
      <left style="medium">
        <color rgb="FF000000"/>
      </left>
      <right style="thin">
        <color rgb="FF000000"/>
      </right>
      <top style="medium">
        <color rgb="FF000000"/>
      </top>
    </border>
    <border>
      <left style="thin">
        <color rgb="FF000000"/>
      </left>
      <right style="thin">
        <color rgb="FF000000"/>
      </right>
      <top style="medium">
        <color rgb="FF000000"/>
      </top>
      <bottom style="thin">
        <color rgb="FF000000"/>
      </bottom>
    </border>
    <border>
      <left style="thin">
        <color rgb="FF000000"/>
      </left>
      <right/>
      <top style="medium">
        <color rgb="FF000000"/>
      </top>
    </border>
    <border>
      <left style="thin">
        <color rgb="FF000000"/>
      </left>
      <right style="medium">
        <color rgb="FF000000"/>
      </right>
      <top style="medium">
        <color rgb="FF000000"/>
      </top>
    </border>
    <border>
      <left style="thin">
        <color rgb="FF000000"/>
      </left>
      <right style="thin">
        <color rgb="FF000000"/>
      </right>
      <top style="thin">
        <color rgb="FF000000"/>
      </top>
      <bottom/>
    </border>
    <border>
      <left/>
      <right style="thin">
        <color rgb="FF000000"/>
      </right>
      <top style="thin">
        <color rgb="FF000000"/>
      </top>
      <bottom style="medium">
        <color rgb="FF000000"/>
      </bottom>
    </border>
    <border>
      <left/>
      <right style="thin">
        <color rgb="FF000000"/>
      </right>
      <top style="medium">
        <color rgb="FF000000"/>
      </top>
      <bottom style="thin">
        <color rgb="FF000000"/>
      </bottom>
    </border>
    <border>
      <left/>
      <right style="thin">
        <color rgb="FF000000"/>
      </right>
      <top style="medium">
        <color rgb="FF000000"/>
      </top>
      <bottom/>
    </border>
    <border>
      <left/>
      <right style="thin">
        <color rgb="FF000000"/>
      </right>
      <top/>
      <bottom style="medium">
        <color rgb="FF000000"/>
      </bottom>
    </border>
    <border>
      <left/>
      <right style="thin">
        <color rgb="FF000000"/>
      </right>
      <top style="medium">
        <color rgb="FF000000"/>
      </top>
    </border>
    <border>
      <left style="thin">
        <color rgb="FF000000"/>
      </left>
      <right style="thin">
        <color rgb="FF000000"/>
      </right>
      <top/>
      <bottom style="medium">
        <color rgb="FF000000"/>
      </bottom>
    </border>
    <border>
      <right style="thin">
        <color rgb="FF000000"/>
      </right>
      <top style="medium">
        <color rgb="FF000000"/>
      </top>
    </border>
    <border>
      <left style="thin">
        <color rgb="FF000000"/>
      </left>
      <top style="medium">
        <color rgb="FF000000"/>
      </top>
    </border>
    <border>
      <right style="thin">
        <color rgb="FF000000"/>
      </right>
      <bottom style="medium">
        <color rgb="FF000000"/>
      </bottom>
    </border>
    <border>
      <left style="thin">
        <color rgb="FF000000"/>
      </left>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left/>
      <right/>
      <top style="medium">
        <color rgb="FF000000"/>
      </top>
      <bottom style="medium">
        <color rgb="FF000000"/>
      </bottom>
    </border>
    <border>
      <right style="medium">
        <color rgb="FF000000"/>
      </right>
      <top style="medium">
        <color rgb="FF000000"/>
      </top>
      <bottom style="medium">
        <color rgb="FF000000"/>
      </bottom>
    </border>
  </borders>
  <cellStyleXfs count="1">
    <xf borderId="0" fillId="0" fontId="0" numFmtId="0" applyAlignment="1" applyFont="1"/>
  </cellStyleXfs>
  <cellXfs count="282">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0"/>
    </xf>
    <xf borderId="2" fillId="0" fontId="2" numFmtId="0" xfId="0" applyBorder="1" applyFont="1"/>
    <xf borderId="3" fillId="0" fontId="2" numFmtId="0" xfId="0" applyBorder="1" applyFont="1"/>
    <xf borderId="4" fillId="2" fontId="1" numFmtId="0" xfId="0" applyAlignment="1" applyBorder="1" applyFont="1">
      <alignment horizontal="center" shrinkToFit="0" vertical="center" wrapText="0"/>
    </xf>
    <xf borderId="1" fillId="2" fontId="1" numFmtId="0" xfId="0" applyAlignment="1" applyBorder="1" applyFont="1">
      <alignment horizontal="center" shrinkToFit="0" vertical="center" wrapText="1"/>
    </xf>
    <xf borderId="0" fillId="0" fontId="3" numFmtId="0" xfId="0" applyAlignment="1" applyFont="1">
      <alignment shrinkToFit="0" vertical="bottom" wrapText="0"/>
    </xf>
    <xf borderId="4" fillId="3" fontId="3" numFmtId="0" xfId="0" applyAlignment="1" applyBorder="1" applyFill="1" applyFont="1">
      <alignment shrinkToFit="0" vertical="bottom" wrapText="0"/>
    </xf>
    <xf borderId="5" fillId="4" fontId="1" numFmtId="0" xfId="0" applyAlignment="1" applyBorder="1" applyFill="1" applyFont="1">
      <alignment horizontal="center" shrinkToFit="0" vertical="center" wrapText="0"/>
    </xf>
    <xf borderId="6" fillId="4" fontId="1" numFmtId="0" xfId="0" applyAlignment="1" applyBorder="1" applyFont="1">
      <alignment horizontal="center" shrinkToFit="0" vertical="center" wrapText="1"/>
    </xf>
    <xf borderId="7" fillId="0" fontId="2" numFmtId="0" xfId="0" applyBorder="1" applyFont="1"/>
    <xf borderId="8" fillId="0" fontId="2" numFmtId="0" xfId="0" applyBorder="1" applyFont="1"/>
    <xf borderId="5" fillId="4" fontId="1" numFmtId="0" xfId="0" applyAlignment="1" applyBorder="1" applyFont="1">
      <alignment horizontal="center" shrinkToFit="0" vertical="center" wrapText="1"/>
    </xf>
    <xf borderId="0" fillId="0" fontId="3" numFmtId="0" xfId="0" applyAlignment="1" applyFont="1">
      <alignment shrinkToFit="0" vertical="center" wrapText="0"/>
    </xf>
    <xf borderId="4" fillId="3" fontId="3" numFmtId="0" xfId="0" applyAlignment="1" applyBorder="1" applyFont="1">
      <alignment shrinkToFit="0" vertical="center" wrapText="0"/>
    </xf>
    <xf borderId="4" fillId="3" fontId="3" numFmtId="0" xfId="0" applyAlignment="1" applyBorder="1" applyFont="1">
      <alignment horizontal="center" shrinkToFit="0" vertical="center" wrapText="0"/>
    </xf>
    <xf borderId="5" fillId="5" fontId="1" numFmtId="0" xfId="0" applyAlignment="1" applyBorder="1" applyFill="1" applyFont="1">
      <alignment horizontal="center" shrinkToFit="0" vertical="center" wrapText="0"/>
    </xf>
    <xf borderId="5" fillId="0" fontId="4" numFmtId="0" xfId="0" applyAlignment="1" applyBorder="1" applyFont="1">
      <alignment horizontal="center" shrinkToFit="0" vertical="center" wrapText="1"/>
    </xf>
    <xf borderId="5" fillId="0" fontId="3" numFmtId="0" xfId="0" applyAlignment="1" applyBorder="1" applyFont="1">
      <alignment horizontal="center" shrinkToFit="0" vertical="center" wrapText="1"/>
    </xf>
    <xf borderId="9" fillId="0" fontId="5" numFmtId="0" xfId="0" applyAlignment="1" applyBorder="1" applyFont="1">
      <alignment horizontal="left" shrinkToFit="0" vertical="center" wrapText="1"/>
    </xf>
    <xf borderId="4" fillId="2" fontId="3" numFmtId="164" xfId="0" applyAlignment="1" applyBorder="1" applyFont="1" applyNumberFormat="1">
      <alignment horizontal="center" shrinkToFit="0" vertical="center" wrapText="1"/>
    </xf>
    <xf borderId="5" fillId="2" fontId="3" numFmtId="164" xfId="0" applyAlignment="1" applyBorder="1" applyFont="1" applyNumberFormat="1">
      <alignment horizontal="center" shrinkToFit="0" vertical="center" wrapText="1"/>
    </xf>
    <xf borderId="5" fillId="2" fontId="4" numFmtId="164" xfId="0" applyAlignment="1" applyBorder="1" applyFont="1" applyNumberFormat="1">
      <alignment horizontal="center" shrinkToFit="0" vertical="center" wrapText="1"/>
    </xf>
    <xf borderId="5" fillId="6" fontId="6" numFmtId="164" xfId="0" applyAlignment="1" applyBorder="1" applyFill="1" applyFont="1" applyNumberFormat="1">
      <alignment horizontal="center" shrinkToFit="0" vertical="center" wrapText="0"/>
    </xf>
    <xf borderId="5" fillId="0" fontId="7" numFmtId="1" xfId="0" applyAlignment="1" applyBorder="1" applyFont="1" applyNumberFormat="1">
      <alignment horizontal="center" shrinkToFit="0" vertical="center" wrapText="0"/>
    </xf>
    <xf borderId="5" fillId="0" fontId="7" numFmtId="1" xfId="0" applyAlignment="1" applyBorder="1" applyFont="1" applyNumberFormat="1">
      <alignment horizontal="center" vertical="center"/>
    </xf>
    <xf borderId="5" fillId="0" fontId="8" numFmtId="1" xfId="0" applyAlignment="1" applyBorder="1" applyFont="1" applyNumberFormat="1">
      <alignment horizontal="center" shrinkToFit="0" vertical="center" wrapText="0"/>
    </xf>
    <xf borderId="5" fillId="0" fontId="8" numFmtId="164" xfId="0" applyAlignment="1" applyBorder="1" applyFont="1" applyNumberFormat="1">
      <alignment horizontal="center" shrinkToFit="0" vertical="center" wrapText="0"/>
    </xf>
    <xf borderId="4" fillId="0" fontId="3" numFmtId="165" xfId="0" applyAlignment="1" applyBorder="1" applyFont="1" applyNumberFormat="1">
      <alignment horizontal="center" shrinkToFit="0" vertical="center" wrapText="0"/>
    </xf>
    <xf borderId="4" fillId="0" fontId="3" numFmtId="0" xfId="0" applyAlignment="1" applyBorder="1" applyFont="1">
      <alignment horizontal="center" shrinkToFit="0" vertical="bottom" wrapText="0"/>
    </xf>
    <xf borderId="10" fillId="0" fontId="2" numFmtId="0" xfId="0" applyBorder="1" applyFont="1"/>
    <xf borderId="4" fillId="0" fontId="9" numFmtId="164" xfId="0" applyAlignment="1" applyBorder="1" applyFont="1" applyNumberFormat="1">
      <alignment horizontal="center" shrinkToFit="0" vertical="center" wrapText="1"/>
    </xf>
    <xf borderId="4" fillId="0" fontId="4" numFmtId="164" xfId="0" applyAlignment="1" applyBorder="1" applyFont="1" applyNumberFormat="1">
      <alignment horizontal="center" shrinkToFit="0" vertical="center" wrapText="1"/>
    </xf>
    <xf borderId="5" fillId="0" fontId="9" numFmtId="164" xfId="0" applyAlignment="1" applyBorder="1" applyFont="1" applyNumberFormat="1">
      <alignment horizontal="center" shrinkToFit="0" vertical="center" wrapText="1"/>
    </xf>
    <xf borderId="5" fillId="0" fontId="4" numFmtId="164" xfId="0" applyAlignment="1" applyBorder="1" applyFont="1" applyNumberFormat="1">
      <alignment horizontal="center" shrinkToFit="0" vertical="center" wrapText="1"/>
    </xf>
    <xf borderId="4" fillId="0" fontId="3" numFmtId="0" xfId="0" applyAlignment="1" applyBorder="1" applyFont="1">
      <alignment horizontal="center" shrinkToFit="0" vertical="center" wrapText="0"/>
    </xf>
    <xf borderId="4" fillId="0" fontId="3" numFmtId="0" xfId="0" applyAlignment="1" applyBorder="1" applyFont="1">
      <alignment shrinkToFit="0" vertical="bottom" wrapText="0"/>
    </xf>
    <xf borderId="5" fillId="0" fontId="3" numFmtId="0" xfId="0" applyAlignment="1" applyBorder="1" applyFont="1">
      <alignment horizontal="center" shrinkToFit="0" vertical="center" wrapText="0"/>
    </xf>
    <xf borderId="5" fillId="0" fontId="4" numFmtId="0" xfId="0" applyAlignment="1" applyBorder="1" applyFont="1">
      <alignment horizontal="left" shrinkToFit="0" vertical="top" wrapText="1"/>
    </xf>
    <xf borderId="5" fillId="2" fontId="10" numFmtId="164" xfId="0" applyAlignment="1" applyBorder="1" applyFont="1" applyNumberFormat="1">
      <alignment horizontal="center" shrinkToFit="0" vertical="center" wrapText="1"/>
    </xf>
    <xf borderId="11" fillId="0" fontId="7" numFmtId="1" xfId="0" applyAlignment="1" applyBorder="1" applyFont="1" applyNumberFormat="1">
      <alignment horizontal="center" vertical="center"/>
    </xf>
    <xf borderId="4" fillId="0" fontId="3" numFmtId="164" xfId="0" applyAlignment="1" applyBorder="1" applyFont="1" applyNumberFormat="1">
      <alignment horizontal="center" shrinkToFit="0" vertical="center" wrapText="1"/>
    </xf>
    <xf borderId="5" fillId="0" fontId="3" numFmtId="164" xfId="0" applyAlignment="1" applyBorder="1" applyFont="1" applyNumberFormat="1">
      <alignment horizontal="center" shrinkToFit="0" vertical="center" wrapText="1"/>
    </xf>
    <xf borderId="10" fillId="0" fontId="3" numFmtId="164" xfId="0" applyAlignment="1" applyBorder="1" applyFont="1" applyNumberFormat="1">
      <alignment horizontal="center" shrinkToFit="0" vertical="center" wrapText="1"/>
    </xf>
    <xf borderId="5" fillId="0" fontId="11" numFmtId="1" xfId="0" applyAlignment="1" applyBorder="1" applyFont="1" applyNumberFormat="1">
      <alignment horizontal="center" shrinkToFit="0" vertical="center" wrapText="0"/>
    </xf>
    <xf borderId="5" fillId="0" fontId="3" numFmtId="0" xfId="0" applyAlignment="1" applyBorder="1" applyFont="1">
      <alignment horizontal="left" shrinkToFit="0" vertical="top" wrapText="1"/>
    </xf>
    <xf borderId="4" fillId="0" fontId="12" numFmtId="164" xfId="0" applyAlignment="1" applyBorder="1" applyFont="1" applyNumberFormat="1">
      <alignment horizontal="center" shrinkToFit="0" vertical="center" wrapText="1"/>
    </xf>
    <xf borderId="5" fillId="0" fontId="3" numFmtId="0" xfId="0" applyAlignment="1" applyBorder="1" applyFont="1">
      <alignment shrinkToFit="0" vertical="top" wrapText="1"/>
    </xf>
    <xf borderId="0" fillId="7" fontId="3" numFmtId="0" xfId="0" applyAlignment="1" applyFill="1" applyFont="1">
      <alignment shrinkToFit="0" vertical="bottom" wrapText="0"/>
    </xf>
    <xf borderId="5" fillId="0" fontId="1" numFmtId="0" xfId="0" applyAlignment="1" applyBorder="1" applyFont="1">
      <alignment horizontal="left" shrinkToFit="0" vertical="top" wrapText="1"/>
    </xf>
    <xf borderId="4" fillId="2" fontId="13" numFmtId="164" xfId="0" applyAlignment="1" applyBorder="1" applyFont="1" applyNumberFormat="1">
      <alignment horizontal="center" shrinkToFit="0" vertical="center" wrapText="1"/>
    </xf>
    <xf borderId="5" fillId="0" fontId="4" numFmtId="0" xfId="0" applyAlignment="1" applyBorder="1" applyFont="1">
      <alignment horizontal="center" shrinkToFit="0" vertical="center" wrapText="0"/>
    </xf>
    <xf borderId="12" fillId="0" fontId="3" numFmtId="0" xfId="0" applyAlignment="1" applyBorder="1" applyFont="1">
      <alignment shrinkToFit="0" vertical="center" wrapText="1"/>
    </xf>
    <xf borderId="13" fillId="0" fontId="2" numFmtId="0" xfId="0" applyBorder="1" applyFont="1"/>
    <xf borderId="5" fillId="0" fontId="3" numFmtId="49" xfId="0" applyAlignment="1" applyBorder="1" applyFont="1" applyNumberFormat="1">
      <alignment horizontal="center" shrinkToFit="0" vertical="center" wrapText="0"/>
    </xf>
    <xf borderId="12" fillId="0" fontId="14" numFmtId="0" xfId="0" applyAlignment="1" applyBorder="1" applyFont="1">
      <alignment shrinkToFit="0" vertical="center" wrapText="1"/>
    </xf>
    <xf borderId="0" fillId="0" fontId="15" numFmtId="0" xfId="0" applyAlignment="1" applyFont="1">
      <alignment shrinkToFit="0" vertical="bottom" wrapText="0"/>
    </xf>
    <xf borderId="5" fillId="0" fontId="4" numFmtId="0" xfId="0" applyAlignment="1" applyBorder="1" applyFont="1">
      <alignment shrinkToFit="0" vertical="top" wrapText="1"/>
    </xf>
    <xf borderId="12" fillId="0" fontId="4" numFmtId="0" xfId="0" applyAlignment="1" applyBorder="1" applyFont="1">
      <alignment shrinkToFit="0" vertical="center" wrapText="1"/>
    </xf>
    <xf borderId="5" fillId="7" fontId="4" numFmtId="0" xfId="0" applyAlignment="1" applyBorder="1" applyFont="1">
      <alignment horizontal="center" shrinkToFit="0" vertical="center" wrapText="1"/>
    </xf>
    <xf borderId="12" fillId="0" fontId="4" numFmtId="0" xfId="0" applyAlignment="1" applyBorder="1" applyFont="1">
      <alignment shrinkToFit="0" wrapText="1"/>
    </xf>
    <xf borderId="14" fillId="7" fontId="3" numFmtId="0" xfId="0" applyAlignment="1" applyBorder="1" applyFont="1">
      <alignment shrinkToFit="0" vertical="bottom" wrapText="0"/>
    </xf>
    <xf borderId="5" fillId="7" fontId="4" numFmtId="0" xfId="0" applyAlignment="1" applyBorder="1" applyFont="1">
      <alignment horizontal="left" shrinkToFit="0" vertical="top" wrapText="1"/>
    </xf>
    <xf borderId="0" fillId="0" fontId="3" numFmtId="4" xfId="0" applyAlignment="1" applyFont="1" applyNumberFormat="1">
      <alignment shrinkToFit="0" vertical="bottom" wrapText="0"/>
    </xf>
    <xf borderId="12" fillId="0" fontId="16" numFmtId="0" xfId="0" applyAlignment="1" applyBorder="1" applyFont="1">
      <alignment shrinkToFit="0" vertical="top" wrapText="1"/>
    </xf>
    <xf borderId="12" fillId="0" fontId="16" numFmtId="0" xfId="0" applyAlignment="1" applyBorder="1" applyFont="1">
      <alignment shrinkToFit="0" wrapText="1"/>
    </xf>
    <xf borderId="15" fillId="7" fontId="3" numFmtId="0" xfId="0" applyAlignment="1" applyBorder="1" applyFont="1">
      <alignment shrinkToFit="0" vertical="bottom" wrapText="0"/>
    </xf>
    <xf borderId="5" fillId="7" fontId="1" numFmtId="0" xfId="0" applyAlignment="1" applyBorder="1" applyFont="1">
      <alignment horizontal="left" shrinkToFit="0" vertical="top" wrapText="1"/>
    </xf>
    <xf borderId="12" fillId="0" fontId="14" numFmtId="0" xfId="0" applyAlignment="1" applyBorder="1" applyFont="1">
      <alignment shrinkToFit="0" vertical="top" wrapText="1"/>
    </xf>
    <xf borderId="5" fillId="7" fontId="3" numFmtId="0" xfId="0" applyAlignment="1" applyBorder="1" applyFont="1">
      <alignment horizontal="left" shrinkToFit="0" vertical="top" wrapText="1"/>
    </xf>
    <xf borderId="5" fillId="0" fontId="12" numFmtId="164" xfId="0" applyAlignment="1" applyBorder="1" applyFont="1" applyNumberFormat="1">
      <alignment horizontal="center" shrinkToFit="0" vertical="center" wrapText="1"/>
    </xf>
    <xf borderId="5" fillId="7" fontId="1" numFmtId="0" xfId="0" applyAlignment="1" applyBorder="1" applyFont="1">
      <alignment shrinkToFit="0" vertical="top" wrapText="1"/>
    </xf>
    <xf borderId="5" fillId="7" fontId="4" numFmtId="0" xfId="0" applyAlignment="1" applyBorder="1" applyFont="1">
      <alignment horizontal="center" shrinkToFit="0" vertical="center" wrapText="0"/>
    </xf>
    <xf borderId="12" fillId="8" fontId="4" numFmtId="0" xfId="0" applyAlignment="1" applyBorder="1" applyFill="1" applyFont="1">
      <alignment horizontal="left" shrinkToFit="0" vertical="top" wrapText="1"/>
    </xf>
    <xf borderId="5" fillId="0" fontId="1" numFmtId="0" xfId="0" applyAlignment="1" applyBorder="1" applyFont="1">
      <alignment shrinkToFit="0" vertical="top" wrapText="1"/>
    </xf>
    <xf borderId="12" fillId="0" fontId="17" numFmtId="0" xfId="0" applyAlignment="1" applyBorder="1" applyFont="1">
      <alignment horizontal="left" shrinkToFit="0" vertical="center" wrapText="1"/>
    </xf>
    <xf borderId="5" fillId="0" fontId="4" numFmtId="0" xfId="0" applyAlignment="1" applyBorder="1" applyFont="1">
      <alignment horizontal="center" vertical="center"/>
    </xf>
    <xf borderId="4" fillId="2" fontId="4" numFmtId="0" xfId="0" applyBorder="1" applyFont="1"/>
    <xf borderId="5" fillId="0" fontId="11" numFmtId="1" xfId="0" applyAlignment="1" applyBorder="1" applyFont="1" applyNumberFormat="1">
      <alignment horizontal="center" vertical="center"/>
    </xf>
    <xf borderId="4" fillId="0" fontId="4" numFmtId="0" xfId="0" applyBorder="1" applyFont="1"/>
    <xf borderId="12" fillId="0" fontId="18" numFmtId="0" xfId="0" applyAlignment="1" applyBorder="1" applyFont="1">
      <alignment shrinkToFit="0" vertical="center" wrapText="1"/>
    </xf>
    <xf borderId="5" fillId="8" fontId="4" numFmtId="0" xfId="0" applyAlignment="1" applyBorder="1" applyFont="1">
      <alignment horizontal="center" shrinkToFit="0" vertical="center" wrapText="1"/>
    </xf>
    <xf borderId="5" fillId="8" fontId="3" numFmtId="0" xfId="0" applyAlignment="1" applyBorder="1" applyFont="1">
      <alignment horizontal="center" shrinkToFit="0" vertical="center" wrapText="1"/>
    </xf>
    <xf borderId="12" fillId="8" fontId="4" numFmtId="0" xfId="0" applyAlignment="1" applyBorder="1" applyFont="1">
      <alignment horizontal="left" shrinkToFit="0" wrapText="1"/>
    </xf>
    <xf borderId="5" fillId="8" fontId="4" numFmtId="0" xfId="0" applyAlignment="1" applyBorder="1" applyFont="1">
      <alignment horizontal="center" shrinkToFit="0" vertical="center" wrapText="0"/>
    </xf>
    <xf borderId="12" fillId="8" fontId="19" numFmtId="0" xfId="0" applyAlignment="1" applyBorder="1" applyFont="1">
      <alignment shrinkToFit="0" vertical="center" wrapText="1"/>
    </xf>
    <xf borderId="12" fillId="8" fontId="3" numFmtId="0" xfId="0" applyAlignment="1" applyBorder="1" applyFont="1">
      <alignment shrinkToFit="0" vertical="center" wrapText="1"/>
    </xf>
    <xf borderId="5" fillId="8" fontId="3" numFmtId="0" xfId="0" applyAlignment="1" applyBorder="1" applyFont="1">
      <alignment horizontal="left" shrinkToFit="0" vertical="top" wrapText="1"/>
    </xf>
    <xf borderId="12" fillId="8" fontId="4" numFmtId="0" xfId="0" applyAlignment="1" applyBorder="1" applyFont="1">
      <alignment shrinkToFit="0" vertical="center" wrapText="1"/>
    </xf>
    <xf borderId="12" fillId="0" fontId="20" numFmtId="0" xfId="0" applyAlignment="1" applyBorder="1" applyFont="1">
      <alignment shrinkToFit="0" vertical="center" wrapText="1"/>
    </xf>
    <xf borderId="12" fillId="0" fontId="21" numFmtId="0" xfId="0" applyAlignment="1" applyBorder="1" applyFont="1">
      <alignment shrinkToFit="0" wrapText="1"/>
    </xf>
    <xf borderId="12" fillId="8" fontId="14" numFmtId="0" xfId="0" applyAlignment="1" applyBorder="1" applyFont="1">
      <alignment shrinkToFit="0" wrapText="1"/>
    </xf>
    <xf borderId="4" fillId="8" fontId="3" numFmtId="164" xfId="0" applyAlignment="1" applyBorder="1" applyFont="1" applyNumberFormat="1">
      <alignment horizontal="center" shrinkToFit="0" vertical="center" wrapText="1"/>
    </xf>
    <xf borderId="5" fillId="8" fontId="3" numFmtId="164" xfId="0" applyAlignment="1" applyBorder="1" applyFont="1" applyNumberFormat="1">
      <alignment horizontal="center" shrinkToFit="0" vertical="center" wrapText="1"/>
    </xf>
    <xf borderId="11" fillId="8" fontId="7" numFmtId="1" xfId="0" applyAlignment="1" applyBorder="1" applyFont="1" applyNumberFormat="1">
      <alignment horizontal="center" vertical="center"/>
    </xf>
    <xf borderId="5" fillId="8" fontId="7" numFmtId="1" xfId="0" applyAlignment="1" applyBorder="1" applyFont="1" applyNumberFormat="1">
      <alignment horizontal="center" shrinkToFit="0" vertical="center" wrapText="0"/>
    </xf>
    <xf borderId="5" fillId="8" fontId="8" numFmtId="1" xfId="0" applyAlignment="1" applyBorder="1" applyFont="1" applyNumberFormat="1">
      <alignment horizontal="center" shrinkToFit="0" vertical="center" wrapText="0"/>
    </xf>
    <xf borderId="5" fillId="8" fontId="8" numFmtId="164" xfId="0" applyAlignment="1" applyBorder="1" applyFont="1" applyNumberFormat="1">
      <alignment horizontal="center" shrinkToFit="0" vertical="center" wrapText="0"/>
    </xf>
    <xf borderId="12" fillId="0" fontId="19" numFmtId="0" xfId="0" applyAlignment="1" applyBorder="1" applyFont="1">
      <alignment shrinkToFit="0" wrapText="1"/>
    </xf>
    <xf borderId="12" fillId="0" fontId="22" numFmtId="0" xfId="0" applyAlignment="1" applyBorder="1" applyFont="1">
      <alignment shrinkToFit="0" wrapText="1"/>
    </xf>
    <xf borderId="12" fillId="0" fontId="4" numFmtId="0" xfId="0" applyAlignment="1" applyBorder="1" applyFont="1">
      <alignment shrinkToFit="0" vertical="top" wrapText="1"/>
    </xf>
    <xf borderId="12" fillId="0" fontId="23" numFmtId="0" xfId="0" applyAlignment="1" applyBorder="1" applyFont="1">
      <alignment horizontal="left" shrinkToFit="0" vertical="center" wrapText="1"/>
    </xf>
    <xf borderId="12" fillId="0" fontId="4" numFmtId="0" xfId="0" applyAlignment="1" applyBorder="1" applyFont="1">
      <alignment horizontal="left" shrinkToFit="0" vertical="center" wrapText="1"/>
    </xf>
    <xf borderId="5" fillId="8" fontId="4" numFmtId="0" xfId="0" applyAlignment="1" applyBorder="1" applyFont="1">
      <alignment horizontal="left" shrinkToFit="0" vertical="center" wrapText="1"/>
    </xf>
    <xf borderId="12" fillId="0" fontId="4" numFmtId="0" xfId="0" applyAlignment="1" applyBorder="1" applyFont="1">
      <alignment horizontal="left" shrinkToFit="0" wrapText="1"/>
    </xf>
    <xf borderId="12" fillId="0" fontId="4" numFmtId="0" xfId="0" applyAlignment="1" applyBorder="1" applyFont="1">
      <alignment horizontal="left" shrinkToFit="0" vertical="top" wrapText="1"/>
    </xf>
    <xf borderId="12" fillId="0" fontId="24" numFmtId="0" xfId="0" applyAlignment="1" applyBorder="1" applyFont="1">
      <alignment shrinkToFit="0" wrapText="1"/>
    </xf>
    <xf borderId="5" fillId="0" fontId="4" numFmtId="0" xfId="0" applyAlignment="1" applyBorder="1" applyFont="1">
      <alignment horizontal="left" vertical="center"/>
    </xf>
    <xf borderId="5" fillId="0" fontId="4" numFmtId="0" xfId="0" applyAlignment="1" applyBorder="1" applyFont="1">
      <alignment vertical="center"/>
    </xf>
    <xf borderId="0" fillId="2" fontId="3" numFmtId="0" xfId="0" applyAlignment="1" applyFont="1">
      <alignment horizontal="center"/>
    </xf>
    <xf borderId="12" fillId="0" fontId="25" numFmtId="0" xfId="0" applyAlignment="1" applyBorder="1" applyFont="1">
      <alignment shrinkToFit="0" vertical="center" wrapText="1"/>
    </xf>
    <xf borderId="12" fillId="0" fontId="4" numFmtId="0" xfId="0" applyAlignment="1" applyBorder="1" applyFont="1">
      <alignment vertical="center"/>
    </xf>
    <xf borderId="5" fillId="5" fontId="4" numFmtId="0" xfId="0" applyAlignment="1" applyBorder="1" applyFont="1">
      <alignment horizontal="center" shrinkToFit="0" vertical="center" wrapText="0"/>
    </xf>
    <xf borderId="12" fillId="0" fontId="4" numFmtId="0" xfId="0" applyAlignment="1" applyBorder="1" applyFont="1">
      <alignment readingOrder="0" shrinkToFit="0" wrapText="1"/>
    </xf>
    <xf borderId="4" fillId="2" fontId="3" numFmtId="164" xfId="0" applyAlignment="1" applyBorder="1" applyFont="1" applyNumberFormat="1">
      <alignment horizontal="center" readingOrder="0" shrinkToFit="0" vertical="center" wrapText="1"/>
    </xf>
    <xf borderId="4" fillId="0" fontId="3" numFmtId="164" xfId="0" applyAlignment="1" applyBorder="1" applyFont="1" applyNumberFormat="1">
      <alignment horizontal="center" readingOrder="0" shrinkToFit="0" vertical="center" wrapText="1"/>
    </xf>
    <xf borderId="5" fillId="7" fontId="3" numFmtId="0" xfId="0" applyAlignment="1" applyBorder="1" applyFont="1">
      <alignment shrinkToFit="0" vertical="top" wrapText="1"/>
    </xf>
    <xf borderId="12" fillId="0" fontId="26" numFmtId="0" xfId="0" applyAlignment="1" applyBorder="1" applyFont="1">
      <alignment shrinkToFit="0" wrapText="1"/>
    </xf>
    <xf borderId="4" fillId="9" fontId="3" numFmtId="164" xfId="0" applyAlignment="1" applyBorder="1" applyFill="1" applyFont="1" applyNumberFormat="1">
      <alignment horizontal="center" shrinkToFit="0" vertical="center" wrapText="1"/>
    </xf>
    <xf borderId="5" fillId="9" fontId="3" numFmtId="164" xfId="0" applyAlignment="1" applyBorder="1" applyFont="1" applyNumberFormat="1">
      <alignment horizontal="center" shrinkToFit="0" vertical="center" wrapText="1"/>
    </xf>
    <xf borderId="6" fillId="0" fontId="4" numFmtId="0" xfId="0" applyAlignment="1" applyBorder="1" applyFont="1">
      <alignment horizontal="center" shrinkToFit="0" vertical="center" wrapText="0"/>
    </xf>
    <xf borderId="16" fillId="0" fontId="2" numFmtId="0" xfId="0" applyBorder="1" applyFont="1"/>
    <xf borderId="5" fillId="8" fontId="4" numFmtId="0" xfId="0" applyAlignment="1" applyBorder="1" applyFont="1">
      <alignment horizontal="left" vertical="center"/>
    </xf>
    <xf borderId="5" fillId="0" fontId="4" numFmtId="0" xfId="0" applyAlignment="1" applyBorder="1" applyFont="1">
      <alignment shrinkToFit="0" vertical="center" wrapText="1"/>
    </xf>
    <xf borderId="4" fillId="2" fontId="4" numFmtId="164" xfId="0" applyAlignment="1" applyBorder="1" applyFont="1" applyNumberFormat="1">
      <alignment horizontal="center" shrinkToFit="0" vertical="center" wrapText="1"/>
    </xf>
    <xf borderId="5" fillId="0" fontId="5" numFmtId="0" xfId="0" applyAlignment="1" applyBorder="1" applyFont="1">
      <alignment horizontal="left" shrinkToFit="0" vertical="top" wrapText="1"/>
    </xf>
    <xf borderId="5" fillId="7" fontId="4" numFmtId="0" xfId="0" applyAlignment="1" applyBorder="1" applyFont="1">
      <alignment horizontal="left" shrinkToFit="0" vertical="center" wrapText="1"/>
    </xf>
    <xf borderId="6" fillId="0" fontId="3" numFmtId="0" xfId="0" applyAlignment="1" applyBorder="1" applyFont="1">
      <alignment horizontal="center" shrinkToFit="0" vertical="center" wrapText="0"/>
    </xf>
    <xf borderId="5" fillId="7" fontId="3" numFmtId="0" xfId="0" applyAlignment="1" applyBorder="1" applyFont="1">
      <alignment horizontal="left" shrinkToFit="0" vertical="center" wrapText="1"/>
    </xf>
    <xf borderId="1" fillId="4" fontId="27" numFmtId="0" xfId="0" applyBorder="1" applyFont="1"/>
    <xf borderId="4" fillId="4" fontId="28" numFmtId="0" xfId="0" applyAlignment="1" applyBorder="1" applyFont="1">
      <alignment horizontal="center"/>
    </xf>
    <xf borderId="4" fillId="4" fontId="28" numFmtId="164" xfId="0" applyBorder="1" applyFont="1" applyNumberFormat="1"/>
    <xf borderId="0" fillId="0" fontId="27" numFmtId="0" xfId="0" applyFont="1"/>
    <xf borderId="0" fillId="0" fontId="29" numFmtId="0" xfId="0" applyAlignment="1" applyFont="1">
      <alignment horizontal="center"/>
    </xf>
    <xf borderId="0" fillId="0" fontId="27" numFmtId="0" xfId="0" applyAlignment="1" applyFont="1">
      <alignment horizontal="center"/>
    </xf>
    <xf borderId="0" fillId="0" fontId="1" numFmtId="0" xfId="0" applyAlignment="1" applyFont="1">
      <alignment shrinkToFit="0" vertical="bottom" wrapText="0"/>
    </xf>
    <xf borderId="0" fillId="0" fontId="4" numFmtId="0" xfId="0" applyAlignment="1" applyFont="1">
      <alignment horizontal="center" shrinkToFit="0" vertical="center" wrapText="0"/>
    </xf>
    <xf borderId="0" fillId="0" fontId="4" numFmtId="0" xfId="0" applyAlignment="1" applyFont="1">
      <alignment horizontal="left" shrinkToFit="0" vertical="bottom" wrapText="0"/>
    </xf>
    <xf borderId="0" fillId="0" fontId="4" numFmtId="0" xfId="0" applyAlignment="1" applyFont="1">
      <alignment shrinkToFit="0" vertical="bottom" wrapText="0"/>
    </xf>
    <xf borderId="0" fillId="0" fontId="6" numFmtId="0" xfId="0" applyAlignment="1" applyFont="1">
      <alignment shrinkToFit="0" vertical="bottom" wrapText="0"/>
    </xf>
    <xf borderId="0" fillId="0" fontId="5" numFmtId="0" xfId="0" applyAlignment="1" applyFont="1">
      <alignment horizontal="left" shrinkToFit="0" vertical="center" wrapText="0"/>
    </xf>
    <xf borderId="5" fillId="0" fontId="7" numFmtId="166" xfId="0" applyAlignment="1" applyBorder="1" applyFont="1" applyNumberFormat="1">
      <alignment horizontal="center" shrinkToFit="0" vertical="center" wrapText="0"/>
    </xf>
    <xf borderId="5" fillId="0" fontId="1" numFmtId="0" xfId="0" applyAlignment="1" applyBorder="1" applyFont="1">
      <alignment horizontal="center" shrinkToFit="0" vertical="center" wrapText="0"/>
    </xf>
    <xf borderId="2" fillId="4" fontId="27" numFmtId="0" xfId="0" applyBorder="1" applyFont="1"/>
    <xf borderId="1" fillId="4" fontId="28" numFmtId="166" xfId="0" applyAlignment="1" applyBorder="1" applyFont="1" applyNumberFormat="1">
      <alignment horizontal="center"/>
    </xf>
    <xf borderId="0" fillId="0" fontId="7" numFmtId="166" xfId="0" applyAlignment="1" applyFont="1" applyNumberFormat="1">
      <alignment horizontal="center" shrinkToFit="0" vertical="center" wrapText="0"/>
    </xf>
    <xf borderId="0" fillId="0" fontId="29" numFmtId="166" xfId="0" applyFont="1" applyNumberFormat="1"/>
    <xf borderId="0" fillId="0" fontId="4" numFmtId="166" xfId="0" applyAlignment="1" applyFont="1" applyNumberFormat="1">
      <alignment shrinkToFit="0" vertical="bottom" wrapText="0"/>
    </xf>
    <xf borderId="4" fillId="5" fontId="30" numFmtId="0" xfId="0" applyAlignment="1" applyBorder="1" applyFont="1">
      <alignment horizontal="center" shrinkToFit="0" wrapText="1"/>
    </xf>
    <xf borderId="4" fillId="5" fontId="30" numFmtId="0" xfId="0" applyAlignment="1" applyBorder="1" applyFont="1">
      <alignment horizontal="center"/>
    </xf>
    <xf borderId="5" fillId="0" fontId="31" numFmtId="0" xfId="0" applyAlignment="1" applyBorder="1" applyFont="1">
      <alignment horizontal="center" shrinkToFit="0" vertical="center" wrapText="0"/>
    </xf>
    <xf borderId="5" fillId="0" fontId="18" numFmtId="0" xfId="0" applyAlignment="1" applyBorder="1" applyFont="1">
      <alignment horizontal="left" shrinkToFit="0" vertical="top" wrapText="1"/>
    </xf>
    <xf borderId="5" fillId="0" fontId="3" numFmtId="1" xfId="0" applyAlignment="1" applyBorder="1" applyFont="1" applyNumberFormat="1">
      <alignment horizontal="center" shrinkToFit="0" vertical="center" wrapText="0"/>
    </xf>
    <xf borderId="5" fillId="0" fontId="31" numFmtId="0" xfId="0" applyAlignment="1" applyBorder="1" applyFont="1">
      <alignment horizontal="left" shrinkToFit="0" vertical="top" wrapText="1"/>
    </xf>
    <xf borderId="5" fillId="0" fontId="32" numFmtId="0" xfId="0" applyAlignment="1" applyBorder="1" applyFont="1">
      <alignment horizontal="left" shrinkToFit="0" vertical="top" wrapText="1"/>
    </xf>
    <xf borderId="0" fillId="0" fontId="33" numFmtId="0" xfId="0" applyAlignment="1" applyFont="1">
      <alignment horizontal="center" vertical="bottom"/>
    </xf>
    <xf borderId="0" fillId="0" fontId="34" numFmtId="0" xfId="0" applyAlignment="1" applyFont="1">
      <alignment vertical="bottom"/>
    </xf>
    <xf borderId="13" fillId="0" fontId="34" numFmtId="0" xfId="0" applyAlignment="1" applyBorder="1" applyFont="1">
      <alignment vertical="bottom"/>
    </xf>
    <xf borderId="1" fillId="0" fontId="35" numFmtId="0" xfId="0" applyAlignment="1" applyBorder="1" applyFont="1">
      <alignment horizontal="center" vertical="bottom"/>
    </xf>
    <xf borderId="12" fillId="0" fontId="34" numFmtId="0" xfId="0" applyAlignment="1" applyBorder="1" applyFont="1">
      <alignment vertical="bottom"/>
    </xf>
    <xf borderId="13" fillId="0" fontId="35" numFmtId="0" xfId="0" applyAlignment="1" applyBorder="1" applyFont="1">
      <alignment vertical="bottom"/>
    </xf>
    <xf borderId="13" fillId="0" fontId="18" numFmtId="0" xfId="0" applyAlignment="1" applyBorder="1" applyFont="1">
      <alignment vertical="bottom"/>
    </xf>
    <xf borderId="13" fillId="0" fontId="18" numFmtId="0" xfId="0" applyAlignment="1" applyBorder="1" applyFont="1">
      <alignment horizontal="right" vertical="bottom"/>
    </xf>
    <xf borderId="13" fillId="0" fontId="18" numFmtId="0" xfId="0" applyAlignment="1" applyBorder="1" applyFont="1">
      <alignment shrinkToFit="0" vertical="bottom" wrapText="1"/>
    </xf>
    <xf borderId="17" fillId="0" fontId="34" numFmtId="0" xfId="0" applyAlignment="1" applyBorder="1" applyFont="1">
      <alignment vertical="bottom"/>
    </xf>
    <xf borderId="17" fillId="0" fontId="35" numFmtId="0" xfId="0" applyAlignment="1" applyBorder="1" applyFont="1">
      <alignment horizontal="center" vertical="bottom"/>
    </xf>
    <xf borderId="13" fillId="0" fontId="18" numFmtId="3" xfId="0" applyAlignment="1" applyBorder="1" applyFont="1" applyNumberFormat="1">
      <alignment horizontal="right" vertical="bottom"/>
    </xf>
    <xf borderId="4" fillId="4" fontId="34" numFmtId="0" xfId="0" applyAlignment="1" applyBorder="1" applyFont="1">
      <alignment vertical="bottom"/>
    </xf>
    <xf borderId="4" fillId="4" fontId="18" numFmtId="0" xfId="0" applyAlignment="1" applyBorder="1" applyFont="1">
      <alignment vertical="bottom"/>
    </xf>
    <xf borderId="4" fillId="4" fontId="18" numFmtId="0" xfId="0" applyBorder="1" applyFont="1"/>
    <xf borderId="4" fillId="0" fontId="35" numFmtId="0" xfId="0" applyAlignment="1" applyBorder="1" applyFont="1">
      <alignment vertical="bottom"/>
    </xf>
    <xf borderId="4" fillId="0" fontId="32" numFmtId="0" xfId="0" applyAlignment="1" applyBorder="1" applyFont="1">
      <alignment horizontal="left" shrinkToFit="0" wrapText="1"/>
    </xf>
    <xf borderId="4" fillId="0" fontId="18" numFmtId="0" xfId="0" applyAlignment="1" applyBorder="1" applyFont="1">
      <alignment horizontal="right" vertical="bottom"/>
    </xf>
    <xf borderId="4" fillId="0" fontId="18" numFmtId="0" xfId="0" applyBorder="1" applyFont="1"/>
    <xf borderId="4" fillId="8" fontId="36" numFmtId="0" xfId="0" applyAlignment="1" applyBorder="1" applyFont="1">
      <alignment shrinkToFit="0" wrapText="1"/>
    </xf>
    <xf borderId="4" fillId="0" fontId="37" numFmtId="0" xfId="0" applyAlignment="1" applyBorder="1" applyFont="1">
      <alignment horizontal="left" shrinkToFit="0" wrapText="1"/>
    </xf>
    <xf borderId="4" fillId="8" fontId="36" numFmtId="3" xfId="0" applyAlignment="1" applyBorder="1" applyFont="1" applyNumberFormat="1">
      <alignment shrinkToFit="0" wrapText="1"/>
    </xf>
    <xf borderId="4" fillId="0" fontId="18" numFmtId="3" xfId="0" applyAlignment="1" applyBorder="1" applyFont="1" applyNumberFormat="1">
      <alignment horizontal="right" vertical="bottom"/>
    </xf>
    <xf borderId="4" fillId="0" fontId="38" numFmtId="0" xfId="0" applyAlignment="1" applyBorder="1" applyFont="1">
      <alignment horizontal="left" shrinkToFit="0" wrapText="1"/>
    </xf>
    <xf borderId="1" fillId="10" fontId="39" numFmtId="0" xfId="0" applyAlignment="1" applyBorder="1" applyFill="1" applyFont="1">
      <alignment horizontal="center" shrinkToFit="0" vertical="center" wrapText="0"/>
    </xf>
    <xf borderId="4" fillId="10" fontId="39" numFmtId="0" xfId="0" applyAlignment="1" applyBorder="1" applyFont="1">
      <alignment horizontal="center" shrinkToFit="0" vertical="center" wrapText="0"/>
    </xf>
    <xf borderId="18" fillId="10" fontId="39" numFmtId="0" xfId="0" applyAlignment="1" applyBorder="1" applyFont="1">
      <alignment horizontal="center" shrinkToFit="0" vertical="center" wrapText="0"/>
    </xf>
    <xf borderId="19" fillId="0" fontId="2" numFmtId="0" xfId="0" applyBorder="1" applyFont="1"/>
    <xf borderId="20" fillId="0" fontId="2" numFmtId="0" xfId="0" applyBorder="1" applyFont="1"/>
    <xf borderId="21" fillId="10" fontId="39" numFmtId="0" xfId="0" applyAlignment="1" applyBorder="1" applyFont="1">
      <alignment horizontal="center" shrinkToFit="0" vertical="center" wrapText="0"/>
    </xf>
    <xf borderId="1" fillId="10" fontId="39" numFmtId="0" xfId="0" applyAlignment="1" applyBorder="1" applyFont="1">
      <alignment horizontal="center" shrinkToFit="0" vertical="center" wrapText="1"/>
    </xf>
    <xf borderId="4" fillId="11" fontId="3" numFmtId="0" xfId="0" applyAlignment="1" applyBorder="1" applyFill="1" applyFont="1">
      <alignment shrinkToFit="0" vertical="bottom" wrapText="0"/>
    </xf>
    <xf borderId="4" fillId="10" fontId="39" numFmtId="0" xfId="0" applyAlignment="1" applyBorder="1" applyFont="1">
      <alignment horizontal="center" shrinkToFit="0" vertical="center" wrapText="1"/>
    </xf>
    <xf borderId="22" fillId="10" fontId="39" numFmtId="0" xfId="0" applyAlignment="1" applyBorder="1" applyFont="1">
      <alignment horizontal="center" shrinkToFit="0" vertical="center" wrapText="1"/>
    </xf>
    <xf borderId="23" fillId="12" fontId="6" numFmtId="0" xfId="0" applyAlignment="1" applyBorder="1" applyFill="1" applyFont="1">
      <alignment horizontal="center" shrinkToFit="0" vertical="center" wrapText="1"/>
    </xf>
    <xf borderId="24" fillId="0" fontId="2" numFmtId="0" xfId="0" applyBorder="1" applyFont="1"/>
    <xf borderId="23" fillId="13" fontId="6" numFmtId="0" xfId="0" applyAlignment="1" applyBorder="1" applyFill="1" applyFont="1">
      <alignment horizontal="center" shrinkToFit="0" vertical="center" wrapText="1"/>
    </xf>
    <xf borderId="23" fillId="14" fontId="6" numFmtId="0" xfId="0" applyAlignment="1" applyBorder="1" applyFill="1" applyFont="1">
      <alignment horizontal="center" shrinkToFit="0" vertical="center" wrapText="1"/>
    </xf>
    <xf borderId="23" fillId="15" fontId="6" numFmtId="0" xfId="0" applyAlignment="1" applyBorder="1" applyFill="1" applyFont="1">
      <alignment horizontal="center" shrinkToFit="0" vertical="center" wrapText="1"/>
    </xf>
    <xf borderId="23" fillId="16" fontId="6" numFmtId="0" xfId="0" applyAlignment="1" applyBorder="1" applyFill="1" applyFont="1">
      <alignment horizontal="center" shrinkToFit="0" vertical="center" wrapText="1"/>
    </xf>
    <xf borderId="25" fillId="10" fontId="39" numFmtId="0" xfId="0" applyAlignment="1" applyBorder="1" applyFont="1">
      <alignment horizontal="center" shrinkToFit="0" vertical="center" wrapText="1"/>
    </xf>
    <xf borderId="4" fillId="11" fontId="3" numFmtId="0" xfId="0" applyAlignment="1" applyBorder="1" applyFont="1">
      <alignment shrinkToFit="0" vertical="center" wrapText="0"/>
    </xf>
    <xf borderId="4" fillId="11" fontId="3" numFmtId="0" xfId="0" applyAlignment="1" applyBorder="1" applyFont="1">
      <alignment horizontal="center" shrinkToFit="0" vertical="center" wrapText="0"/>
    </xf>
    <xf borderId="26" fillId="7" fontId="1" numFmtId="0" xfId="0" applyAlignment="1" applyBorder="1" applyFont="1">
      <alignment horizontal="center" shrinkToFit="0" vertical="center" wrapText="0"/>
    </xf>
    <xf borderId="27" fillId="7" fontId="4" numFmtId="0" xfId="0" applyAlignment="1" applyBorder="1" applyFont="1">
      <alignment horizontal="center" shrinkToFit="0" vertical="center" wrapText="1"/>
    </xf>
    <xf borderId="27" fillId="7" fontId="4" numFmtId="0" xfId="0" applyAlignment="1" applyBorder="1" applyFont="1">
      <alignment horizontal="center" shrinkToFit="0" vertical="center" wrapText="0"/>
    </xf>
    <xf borderId="27" fillId="7" fontId="4" numFmtId="0" xfId="0" applyAlignment="1" applyBorder="1" applyFont="1">
      <alignment horizontal="left" shrinkToFit="0" vertical="center" wrapText="1"/>
    </xf>
    <xf borderId="28" fillId="7" fontId="3" numFmtId="164" xfId="0" applyAlignment="1" applyBorder="1" applyFont="1" applyNumberFormat="1">
      <alignment horizontal="center" shrinkToFit="0" vertical="center" wrapText="0"/>
    </xf>
    <xf borderId="28" fillId="7" fontId="3" numFmtId="164" xfId="0" applyAlignment="1" applyBorder="1" applyFont="1" applyNumberFormat="1">
      <alignment horizontal="center" shrinkToFit="0" vertical="center" wrapText="1"/>
    </xf>
    <xf borderId="29" fillId="7" fontId="6" numFmtId="164" xfId="0" applyAlignment="1" applyBorder="1" applyFont="1" applyNumberFormat="1">
      <alignment horizontal="center" shrinkToFit="0" vertical="center" wrapText="0"/>
    </xf>
    <xf borderId="30" fillId="12" fontId="3" numFmtId="1" xfId="0" applyAlignment="1" applyBorder="1" applyFont="1" applyNumberFormat="1">
      <alignment horizontal="center" shrinkToFit="0" vertical="center" wrapText="0"/>
    </xf>
    <xf borderId="31" fillId="12" fontId="3" numFmtId="167" xfId="0" applyAlignment="1" applyBorder="1" applyFont="1" applyNumberFormat="1">
      <alignment horizontal="center" shrinkToFit="0" vertical="center" wrapText="0"/>
    </xf>
    <xf borderId="30" fillId="13" fontId="3" numFmtId="1" xfId="0" applyAlignment="1" applyBorder="1" applyFont="1" applyNumberFormat="1">
      <alignment horizontal="center" shrinkToFit="0" vertical="center" wrapText="0"/>
    </xf>
    <xf borderId="31" fillId="13" fontId="3" numFmtId="167" xfId="0" applyAlignment="1" applyBorder="1" applyFont="1" applyNumberFormat="1">
      <alignment horizontal="center" shrinkToFit="0" vertical="center" wrapText="0"/>
    </xf>
    <xf borderId="30" fillId="14" fontId="3" numFmtId="1" xfId="0" applyAlignment="1" applyBorder="1" applyFont="1" applyNumberFormat="1">
      <alignment horizontal="center" shrinkToFit="0" vertical="center" wrapText="0"/>
    </xf>
    <xf borderId="31" fillId="14" fontId="3" numFmtId="167" xfId="0" applyAlignment="1" applyBorder="1" applyFont="1" applyNumberFormat="1">
      <alignment horizontal="center" shrinkToFit="0" vertical="center" wrapText="0"/>
    </xf>
    <xf borderId="30" fillId="15" fontId="3" numFmtId="1" xfId="0" applyAlignment="1" applyBorder="1" applyFont="1" applyNumberFormat="1">
      <alignment horizontal="center" shrinkToFit="0" vertical="center" wrapText="0"/>
    </xf>
    <xf borderId="31" fillId="15" fontId="3" numFmtId="167" xfId="0" applyAlignment="1" applyBorder="1" applyFont="1" applyNumberFormat="1">
      <alignment horizontal="center" shrinkToFit="0" vertical="center" wrapText="0"/>
    </xf>
    <xf borderId="30" fillId="16" fontId="3" numFmtId="1" xfId="0" applyAlignment="1" applyBorder="1" applyFont="1" applyNumberFormat="1">
      <alignment horizontal="center" shrinkToFit="0" vertical="center" wrapText="0"/>
    </xf>
    <xf borderId="31" fillId="16" fontId="3" numFmtId="167" xfId="0" applyAlignment="1" applyBorder="1" applyFont="1" applyNumberFormat="1">
      <alignment horizontal="center" shrinkToFit="0" vertical="center" wrapText="0"/>
    </xf>
    <xf borderId="32" fillId="7" fontId="6" numFmtId="3" xfId="0" applyAlignment="1" applyBorder="1" applyFont="1" applyNumberFormat="1">
      <alignment horizontal="center" shrinkToFit="0" vertical="center" wrapText="0"/>
    </xf>
    <xf borderId="33" fillId="7" fontId="6" numFmtId="164" xfId="0" applyAlignment="1" applyBorder="1" applyFont="1" applyNumberFormat="1">
      <alignment horizontal="center" shrinkToFit="0" vertical="center" wrapText="0"/>
    </xf>
    <xf borderId="4" fillId="11" fontId="3" numFmtId="165" xfId="0" applyAlignment="1" applyBorder="1" applyFont="1" applyNumberFormat="1">
      <alignment horizontal="center" shrinkToFit="0" vertical="center" wrapText="0"/>
    </xf>
    <xf borderId="4" fillId="11" fontId="3" numFmtId="0" xfId="0" applyAlignment="1" applyBorder="1" applyFont="1">
      <alignment horizontal="center" shrinkToFit="0" vertical="bottom" wrapText="0"/>
    </xf>
    <xf borderId="34" fillId="0" fontId="2" numFmtId="0" xfId="0" applyBorder="1" applyFont="1"/>
    <xf borderId="35" fillId="0" fontId="2" numFmtId="0" xfId="0" applyBorder="1" applyFont="1"/>
    <xf borderId="36" fillId="7" fontId="3" numFmtId="164" xfId="0" applyAlignment="1" applyBorder="1" applyFont="1" applyNumberFormat="1">
      <alignment horizontal="center" shrinkToFit="0" vertical="center" wrapText="0"/>
    </xf>
    <xf borderId="37" fillId="0" fontId="2" numFmtId="0" xfId="0" applyBorder="1" applyFont="1"/>
    <xf borderId="38" fillId="0" fontId="2" numFmtId="0" xfId="0" applyBorder="1" applyFont="1"/>
    <xf borderId="39" fillId="0" fontId="2" numFmtId="0" xfId="0" applyBorder="1" applyFont="1"/>
    <xf borderId="40" fillId="7" fontId="1" numFmtId="0" xfId="0" applyAlignment="1" applyBorder="1" applyFont="1">
      <alignment horizontal="center" shrinkToFit="0" vertical="center" wrapText="0"/>
    </xf>
    <xf borderId="9" fillId="7" fontId="4" numFmtId="0" xfId="0" applyAlignment="1" applyBorder="1" applyFont="1">
      <alignment horizontal="center" shrinkToFit="0" vertical="center" wrapText="1"/>
    </xf>
    <xf borderId="9" fillId="7" fontId="4" numFmtId="0" xfId="0" applyAlignment="1" applyBorder="1" applyFont="1">
      <alignment horizontal="center" shrinkToFit="0" vertical="center" wrapText="0"/>
    </xf>
    <xf borderId="9" fillId="7" fontId="4" numFmtId="0" xfId="0" applyAlignment="1" applyBorder="1" applyFont="1">
      <alignment horizontal="left" shrinkToFit="0" vertical="center" wrapText="1"/>
    </xf>
    <xf borderId="41" fillId="7" fontId="3" numFmtId="164" xfId="0" applyAlignment="1" applyBorder="1" applyFont="1" applyNumberFormat="1">
      <alignment horizontal="center" shrinkToFit="0" vertical="center" wrapText="0"/>
    </xf>
    <xf borderId="41" fillId="7" fontId="3" numFmtId="164" xfId="0" applyAlignment="1" applyBorder="1" applyFont="1" applyNumberFormat="1">
      <alignment horizontal="center" shrinkToFit="0" vertical="center" wrapText="1"/>
    </xf>
    <xf borderId="42" fillId="7" fontId="6" numFmtId="164" xfId="0" applyAlignment="1" applyBorder="1" applyFont="1" applyNumberFormat="1">
      <alignment horizontal="center" shrinkToFit="0" vertical="center" wrapText="0"/>
    </xf>
    <xf borderId="40" fillId="12" fontId="3" numFmtId="1" xfId="0" applyAlignment="1" applyBorder="1" applyFont="1" applyNumberFormat="1">
      <alignment horizontal="center" shrinkToFit="0" vertical="center" wrapText="0"/>
    </xf>
    <xf borderId="40" fillId="13" fontId="3" numFmtId="1" xfId="0" applyAlignment="1" applyBorder="1" applyFont="1" applyNumberFormat="1">
      <alignment horizontal="center" shrinkToFit="0" vertical="center" wrapText="0"/>
    </xf>
    <xf borderId="40" fillId="14" fontId="3" numFmtId="1" xfId="0" applyAlignment="1" applyBorder="1" applyFont="1" applyNumberFormat="1">
      <alignment horizontal="center" shrinkToFit="0" vertical="center" wrapText="0"/>
    </xf>
    <xf borderId="40" fillId="15" fontId="3" numFmtId="1" xfId="0" applyAlignment="1" applyBorder="1" applyFont="1" applyNumberFormat="1">
      <alignment horizontal="center" shrinkToFit="0" vertical="center" wrapText="0"/>
    </xf>
    <xf borderId="40" fillId="16" fontId="3" numFmtId="1" xfId="0" applyAlignment="1" applyBorder="1" applyFont="1" applyNumberFormat="1">
      <alignment horizontal="center" shrinkToFit="0" vertical="center" wrapText="0"/>
    </xf>
    <xf borderId="43" fillId="7" fontId="6" numFmtId="164" xfId="0" applyAlignment="1" applyBorder="1" applyFont="1" applyNumberFormat="1">
      <alignment horizontal="center" shrinkToFit="0" vertical="center" wrapText="0"/>
    </xf>
    <xf borderId="9" fillId="7" fontId="4" numFmtId="0" xfId="0" applyAlignment="1" applyBorder="1" applyFont="1">
      <alignment horizontal="left" shrinkToFit="0" vertical="top" wrapText="1"/>
    </xf>
    <xf borderId="9" fillId="7" fontId="3" numFmtId="0" xfId="0" applyAlignment="1" applyBorder="1" applyFont="1">
      <alignment horizontal="center" shrinkToFit="0" vertical="center" wrapText="0"/>
    </xf>
    <xf borderId="27" fillId="7" fontId="6" numFmtId="164" xfId="0" applyAlignment="1" applyBorder="1" applyFont="1" applyNumberFormat="1">
      <alignment horizontal="center" shrinkToFit="0" vertical="center" wrapText="0"/>
    </xf>
    <xf borderId="11" fillId="0" fontId="2" numFmtId="0" xfId="0" applyBorder="1" applyFont="1"/>
    <xf borderId="44" fillId="7" fontId="3" numFmtId="164" xfId="0" applyAlignment="1" applyBorder="1" applyFont="1" applyNumberFormat="1">
      <alignment horizontal="center" shrinkToFit="0" vertical="center" wrapText="0"/>
    </xf>
    <xf borderId="36" fillId="7" fontId="3" numFmtId="164" xfId="0" applyAlignment="1" applyBorder="1" applyFont="1" applyNumberFormat="1">
      <alignment horizontal="center" shrinkToFit="0" vertical="center" wrapText="1"/>
    </xf>
    <xf borderId="15" fillId="7" fontId="15" numFmtId="0" xfId="0" applyAlignment="1" applyBorder="1" applyFont="1">
      <alignment shrinkToFit="0" vertical="bottom" wrapText="0"/>
    </xf>
    <xf borderId="9" fillId="7" fontId="1" numFmtId="0" xfId="0" applyAlignment="1" applyBorder="1" applyFont="1">
      <alignment horizontal="left" shrinkToFit="0" vertical="center" wrapText="1"/>
    </xf>
    <xf borderId="15" fillId="7" fontId="3" numFmtId="0" xfId="0" applyAlignment="1" applyBorder="1" applyFont="1">
      <alignment shrinkToFit="0" vertical="bottom" wrapText="1"/>
    </xf>
    <xf borderId="9" fillId="7" fontId="4" numFmtId="0" xfId="0" applyAlignment="1" applyBorder="1" applyFont="1">
      <alignment horizontal="left" shrinkToFit="0" vertical="center" wrapText="0"/>
    </xf>
    <xf borderId="26" fillId="17" fontId="1" numFmtId="0" xfId="0" applyAlignment="1" applyBorder="1" applyFill="1" applyFont="1">
      <alignment horizontal="center" shrinkToFit="0" vertical="center" wrapText="0"/>
    </xf>
    <xf borderId="43" fillId="17" fontId="6" numFmtId="164" xfId="0" applyAlignment="1" applyBorder="1" applyFont="1" applyNumberFormat="1">
      <alignment horizontal="center" shrinkToFit="0" vertical="center" wrapText="0"/>
    </xf>
    <xf borderId="40" fillId="17" fontId="1" numFmtId="0" xfId="0" applyAlignment="1" applyBorder="1" applyFont="1">
      <alignment horizontal="center" shrinkToFit="0" vertical="center" wrapText="0"/>
    </xf>
    <xf borderId="45" fillId="7" fontId="3" numFmtId="164" xfId="0" applyAlignment="1" applyBorder="1" applyFont="1" applyNumberFormat="1">
      <alignment horizontal="center" shrinkToFit="0" vertical="center" wrapText="0"/>
    </xf>
    <xf borderId="9" fillId="7" fontId="3" numFmtId="0" xfId="0" applyAlignment="1" applyBorder="1" applyFont="1">
      <alignment horizontal="center" shrinkToFit="0" vertical="center" wrapText="1"/>
    </xf>
    <xf borderId="46" fillId="7" fontId="3" numFmtId="164" xfId="0" applyAlignment="1" applyBorder="1" applyFont="1" applyNumberFormat="1">
      <alignment horizontal="center" shrinkToFit="0" vertical="center" wrapText="1"/>
    </xf>
    <xf borderId="45" fillId="7" fontId="3" numFmtId="164" xfId="0" applyAlignment="1" applyBorder="1" applyFont="1" applyNumberFormat="1">
      <alignment horizontal="center" shrinkToFit="0" vertical="center" wrapText="1"/>
    </xf>
    <xf borderId="42" fillId="7" fontId="3" numFmtId="0" xfId="0" applyAlignment="1" applyBorder="1" applyFont="1">
      <alignment horizontal="center" shrinkToFit="0" vertical="center" wrapText="1"/>
    </xf>
    <xf borderId="47" fillId="7" fontId="3" numFmtId="164" xfId="0" applyAlignment="1" applyBorder="1" applyFont="1" applyNumberFormat="1">
      <alignment horizontal="center" shrinkToFit="0" vertical="center" wrapText="1"/>
    </xf>
    <xf borderId="48" fillId="7" fontId="3" numFmtId="164" xfId="0" applyAlignment="1" applyBorder="1" applyFont="1" applyNumberFormat="1">
      <alignment horizontal="center" shrinkToFit="0" vertical="center" wrapText="1"/>
    </xf>
    <xf borderId="49" fillId="7" fontId="3" numFmtId="0" xfId="0" applyAlignment="1" applyBorder="1" applyFont="1">
      <alignment horizontal="center" shrinkToFit="0" vertical="center" wrapText="1"/>
    </xf>
    <xf borderId="50" fillId="7" fontId="3" numFmtId="164" xfId="0" applyAlignment="1" applyBorder="1" applyFont="1" applyNumberFormat="1">
      <alignment horizontal="center" shrinkToFit="0" vertical="center" wrapText="1"/>
    </xf>
    <xf borderId="9" fillId="0" fontId="4" numFmtId="0" xfId="0" applyAlignment="1" applyBorder="1" applyFont="1">
      <alignment horizontal="center" shrinkToFit="0" vertical="center" wrapText="1"/>
    </xf>
    <xf borderId="51" fillId="0" fontId="3" numFmtId="0" xfId="0" applyAlignment="1" applyBorder="1" applyFont="1">
      <alignment horizontal="center" shrinkToFit="0" vertical="center" wrapText="1"/>
    </xf>
    <xf borderId="9" fillId="0" fontId="4" numFmtId="0" xfId="0" applyAlignment="1" applyBorder="1" applyFont="1">
      <alignment horizontal="left" shrinkToFit="0" vertical="top" wrapText="1"/>
    </xf>
    <xf borderId="52" fillId="0" fontId="6" numFmtId="164" xfId="0" applyAlignment="1" applyBorder="1" applyFont="1" applyNumberFormat="1">
      <alignment horizontal="center" shrinkToFit="0" vertical="center" wrapText="0"/>
    </xf>
    <xf borderId="43" fillId="0" fontId="6" numFmtId="164" xfId="0" applyAlignment="1" applyBorder="1" applyFont="1" applyNumberFormat="1">
      <alignment horizontal="center" shrinkToFit="0" vertical="center" wrapText="0"/>
    </xf>
    <xf borderId="53" fillId="0" fontId="2" numFmtId="0" xfId="0" applyBorder="1" applyFont="1"/>
    <xf borderId="54" fillId="0" fontId="2" numFmtId="0" xfId="0" applyBorder="1" applyFont="1"/>
    <xf borderId="9" fillId="0" fontId="4" numFmtId="0" xfId="0" applyAlignment="1" applyBorder="1" applyFont="1">
      <alignment horizontal="left" shrinkToFit="0" vertical="center" wrapText="1"/>
    </xf>
    <xf borderId="9" fillId="7" fontId="1" numFmtId="0" xfId="0" applyAlignment="1" applyBorder="1" applyFont="1">
      <alignment horizontal="left" shrinkToFit="0" vertical="top" wrapText="1"/>
    </xf>
    <xf borderId="55" fillId="18" fontId="39" numFmtId="0" xfId="0" applyAlignment="1" applyBorder="1" applyFill="1" applyFont="1">
      <alignment horizontal="center" shrinkToFit="0" vertical="center" wrapText="0"/>
    </xf>
    <xf borderId="56" fillId="0" fontId="2" numFmtId="0" xfId="0" applyBorder="1" applyFont="1"/>
    <xf borderId="57" fillId="18" fontId="39" numFmtId="164" xfId="0" applyAlignment="1" applyBorder="1" applyFont="1" applyNumberFormat="1">
      <alignment shrinkToFit="0" vertical="center" wrapText="0"/>
    </xf>
    <xf borderId="55" fillId="12" fontId="6" numFmtId="164" xfId="0" applyAlignment="1" applyBorder="1" applyFont="1" applyNumberFormat="1">
      <alignment horizontal="center" shrinkToFit="0" vertical="center" wrapText="0"/>
    </xf>
    <xf borderId="58" fillId="0" fontId="2" numFmtId="0" xfId="0" applyBorder="1" applyFont="1"/>
    <xf borderId="55" fillId="13" fontId="6" numFmtId="164" xfId="0" applyAlignment="1" applyBorder="1" applyFont="1" applyNumberFormat="1">
      <alignment horizontal="center" shrinkToFit="0" vertical="center" wrapText="0"/>
    </xf>
    <xf borderId="55" fillId="14" fontId="6" numFmtId="164" xfId="0" applyAlignment="1" applyBorder="1" applyFont="1" applyNumberFormat="1">
      <alignment horizontal="center" shrinkToFit="0" vertical="center" wrapText="0"/>
    </xf>
    <xf borderId="55" fillId="15" fontId="6" numFmtId="164" xfId="0" applyAlignment="1" applyBorder="1" applyFont="1" applyNumberFormat="1">
      <alignment horizontal="center" shrinkToFit="0" vertical="center" wrapText="0"/>
    </xf>
    <xf borderId="55" fillId="16" fontId="6" numFmtId="164" xfId="0" applyAlignment="1" applyBorder="1" applyFont="1" applyNumberFormat="1">
      <alignment horizontal="center" shrinkToFit="0" vertical="center" wrapText="0"/>
    </xf>
    <xf borderId="55" fillId="18" fontId="39" numFmtId="164" xfId="0" applyAlignment="1" applyBorder="1" applyFont="1" applyNumberFormat="1">
      <alignment horizontal="center" shrinkToFit="0" vertical="center" wrapText="0"/>
    </xf>
    <xf borderId="55" fillId="18" fontId="39" numFmtId="165" xfId="0" applyAlignment="1" applyBorder="1" applyFont="1" applyNumberFormat="1">
      <alignment horizontal="center" shrinkToFit="0" vertical="center" wrapText="0"/>
    </xf>
    <xf borderId="0" fillId="0" fontId="3" numFmtId="164" xfId="0" applyAlignment="1" applyFont="1" applyNumberFormat="1">
      <alignment shrinkToFit="0" vertical="bottom" wrapText="0"/>
    </xf>
    <xf borderId="15" fillId="7" fontId="4" numFmtId="0" xfId="0" applyAlignment="1" applyBorder="1" applyFont="1">
      <alignment shrinkToFit="0" vertical="bottom" wrapText="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mudobiobr.com.br/" TargetMode="External"/><Relationship Id="rId2" Type="http://schemas.openxmlformats.org/officeDocument/2006/relationships/hyperlink" Target="http://ludopia.com.br/" TargetMode="External"/><Relationship Id="rId3" Type="http://schemas.openxmlformats.org/officeDocument/2006/relationships/hyperlink" Target="http://shopjj.com.br/" TargetMode="External"/><Relationship Id="rId4" Type="http://schemas.openxmlformats.org/officeDocument/2006/relationships/hyperlink" Target="http://zambra.com.br/" TargetMode="External"/><Relationship Id="rId9" Type="http://schemas.openxmlformats.org/officeDocument/2006/relationships/drawing" Target="../drawings/drawing1.xml"/><Relationship Id="rId5" Type="http://schemas.openxmlformats.org/officeDocument/2006/relationships/hyperlink" Target="http://gepeto.art.br/" TargetMode="External"/><Relationship Id="rId6" Type="http://schemas.openxmlformats.org/officeDocument/2006/relationships/hyperlink" Target="http://espetacularte.eco.br/" TargetMode="External"/><Relationship Id="rId7" Type="http://schemas.openxmlformats.org/officeDocument/2006/relationships/hyperlink" Target="http://superacaoloja.net.br/" TargetMode="External"/><Relationship Id="rId8" Type="http://schemas.openxmlformats.org/officeDocument/2006/relationships/hyperlink" Target="http://bbdu.com.br/"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mudobiobr.com.br/" TargetMode="External"/><Relationship Id="rId2" Type="http://schemas.openxmlformats.org/officeDocument/2006/relationships/hyperlink" Target="http://ludopia.com.br/" TargetMode="External"/><Relationship Id="rId3" Type="http://schemas.openxmlformats.org/officeDocument/2006/relationships/hyperlink" Target="http://shopjj.com.br/" TargetMode="External"/><Relationship Id="rId4" Type="http://schemas.openxmlformats.org/officeDocument/2006/relationships/hyperlink" Target="http://zambra.com.br/" TargetMode="External"/><Relationship Id="rId9" Type="http://schemas.openxmlformats.org/officeDocument/2006/relationships/drawing" Target="../drawings/drawing2.xml"/><Relationship Id="rId5" Type="http://schemas.openxmlformats.org/officeDocument/2006/relationships/hyperlink" Target="http://gepeto.art.br/" TargetMode="External"/><Relationship Id="rId6" Type="http://schemas.openxmlformats.org/officeDocument/2006/relationships/hyperlink" Target="http://espetacularte.eco.br/" TargetMode="External"/><Relationship Id="rId7" Type="http://schemas.openxmlformats.org/officeDocument/2006/relationships/hyperlink" Target="http://superacaoloja.net.br/" TargetMode="External"/><Relationship Id="rId8" Type="http://schemas.openxmlformats.org/officeDocument/2006/relationships/hyperlink" Target="http://bbdu.com.br/"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showGridLines="0" workbookViewId="0">
      <pane xSplit="4.0" ySplit="2.0" topLeftCell="E3" activePane="bottomRight" state="frozen"/>
      <selection activeCell="E1" sqref="E1" pane="topRight"/>
      <selection activeCell="A3" sqref="A3" pane="bottomLeft"/>
      <selection activeCell="E3" sqref="E3" pane="bottomRight"/>
    </sheetView>
  </sheetViews>
  <sheetFormatPr customHeight="1" defaultColWidth="14.43" defaultRowHeight="15.0"/>
  <cols>
    <col customWidth="1" min="1" max="1" width="9.29"/>
    <col customWidth="1" min="2" max="2" width="9.43"/>
    <col customWidth="1" min="3" max="3" width="8.0"/>
    <col customWidth="1" min="4" max="4" width="43.86"/>
    <col customWidth="1" min="5" max="5" width="10.71"/>
    <col customWidth="1" min="6" max="6" width="11.71"/>
    <col customWidth="1" min="7" max="7" width="10.71"/>
    <col customWidth="1" min="8" max="8" width="10.14"/>
    <col customWidth="1" min="9" max="9" width="13.29"/>
    <col customWidth="1" min="10" max="10" width="12.57"/>
    <col customWidth="1" min="11" max="11" width="15.14"/>
    <col customWidth="1" min="12" max="12" width="12.43"/>
    <col customWidth="1" min="13" max="13" width="7.71"/>
    <col customWidth="1" min="14" max="16" width="7.86"/>
    <col customWidth="1" min="17" max="17" width="10.0"/>
    <col customWidth="1" min="18" max="18" width="14.86"/>
    <col customWidth="1" min="19" max="19" width="11.14"/>
    <col customWidth="1" min="20" max="20" width="11.29"/>
    <col customWidth="1" min="21" max="21" width="11.57"/>
    <col customWidth="1" min="22" max="29" width="8.0"/>
  </cols>
  <sheetData>
    <row r="1" ht="33.0" customHeight="1">
      <c r="A1" s="1" t="s">
        <v>0</v>
      </c>
      <c r="B1" s="2"/>
      <c r="C1" s="2"/>
      <c r="D1" s="2"/>
      <c r="E1" s="2"/>
      <c r="F1" s="2"/>
      <c r="G1" s="2"/>
      <c r="H1" s="2"/>
      <c r="I1" s="2"/>
      <c r="J1" s="2"/>
      <c r="K1" s="3"/>
      <c r="L1" s="4" t="s">
        <v>1</v>
      </c>
      <c r="M1" s="1" t="s">
        <v>2</v>
      </c>
      <c r="N1" s="2"/>
      <c r="O1" s="2"/>
      <c r="P1" s="3"/>
      <c r="Q1" s="5" t="s">
        <v>3</v>
      </c>
      <c r="R1" s="3"/>
      <c r="S1" s="6"/>
      <c r="T1" s="7" t="s">
        <v>4</v>
      </c>
      <c r="U1" s="7" t="s">
        <v>4</v>
      </c>
      <c r="V1" s="6"/>
      <c r="W1" s="6"/>
      <c r="X1" s="6"/>
      <c r="Y1" s="6"/>
      <c r="Z1" s="6"/>
      <c r="AA1" s="6"/>
      <c r="AB1" s="6"/>
      <c r="AC1" s="6"/>
    </row>
    <row r="2" ht="28.5" customHeight="1">
      <c r="A2" s="8" t="s">
        <v>5</v>
      </c>
      <c r="B2" s="8" t="s">
        <v>6</v>
      </c>
      <c r="C2" s="8" t="s">
        <v>7</v>
      </c>
      <c r="D2" s="8" t="s">
        <v>8</v>
      </c>
      <c r="E2" s="9" t="s">
        <v>9</v>
      </c>
      <c r="F2" s="10"/>
      <c r="G2" s="10"/>
      <c r="H2" s="10"/>
      <c r="I2" s="10"/>
      <c r="J2" s="10"/>
      <c r="K2" s="11"/>
      <c r="L2" s="12" t="s">
        <v>10</v>
      </c>
      <c r="M2" s="12" t="s">
        <v>11</v>
      </c>
      <c r="N2" s="12" t="s">
        <v>12</v>
      </c>
      <c r="O2" s="12" t="s">
        <v>13</v>
      </c>
      <c r="P2" s="12" t="s">
        <v>14</v>
      </c>
      <c r="Q2" s="12" t="s">
        <v>15</v>
      </c>
      <c r="R2" s="8" t="s">
        <v>16</v>
      </c>
      <c r="S2" s="13"/>
      <c r="T2" s="14" t="s">
        <v>17</v>
      </c>
      <c r="U2" s="15" t="s">
        <v>18</v>
      </c>
      <c r="V2" s="13"/>
      <c r="W2" s="13"/>
      <c r="X2" s="13"/>
      <c r="Y2" s="13"/>
      <c r="Z2" s="13"/>
      <c r="AA2" s="13"/>
      <c r="AB2" s="13"/>
      <c r="AC2" s="13"/>
    </row>
    <row r="3" ht="19.5" customHeight="1">
      <c r="A3" s="16">
        <v>1.0</v>
      </c>
      <c r="B3" s="17" t="s">
        <v>6</v>
      </c>
      <c r="C3" s="18">
        <v>807303.0</v>
      </c>
      <c r="D3" s="19" t="s">
        <v>19</v>
      </c>
      <c r="E3" s="20" t="s">
        <v>20</v>
      </c>
      <c r="F3" s="20" t="s">
        <v>21</v>
      </c>
      <c r="G3" s="21" t="s">
        <v>22</v>
      </c>
      <c r="H3" s="20" t="s">
        <v>23</v>
      </c>
      <c r="I3" s="21" t="s">
        <v>24</v>
      </c>
      <c r="J3" s="22" t="s">
        <v>25</v>
      </c>
      <c r="K3" s="21" t="s">
        <v>26</v>
      </c>
      <c r="L3" s="23">
        <f>ROUND(AVERAGE(G4,H4,J4),2)</f>
        <v>119.42</v>
      </c>
      <c r="M3" s="24">
        <v>45.0</v>
      </c>
      <c r="N3" s="24">
        <v>4.0</v>
      </c>
      <c r="O3" s="25">
        <v>5.0</v>
      </c>
      <c r="P3" s="24">
        <v>11.0</v>
      </c>
      <c r="Q3" s="26">
        <f>SUM(M3:P4)</f>
        <v>65</v>
      </c>
      <c r="R3" s="27">
        <f>L3*Q3</f>
        <v>7762.3</v>
      </c>
      <c r="S3" s="6"/>
      <c r="T3" s="28">
        <f>SMALL(E4:K4,1)+(SMALL(E4:K4,1)*0.5)</f>
        <v>148.5</v>
      </c>
      <c r="U3" s="29">
        <f>LARGE(E4:K4,1)</f>
        <v>169.9</v>
      </c>
      <c r="V3" s="6"/>
      <c r="W3" s="6"/>
      <c r="X3" s="6"/>
      <c r="Y3" s="6"/>
      <c r="Z3" s="6"/>
      <c r="AA3" s="6"/>
      <c r="AB3" s="6"/>
      <c r="AC3" s="6"/>
    </row>
    <row r="4" ht="22.5" customHeight="1">
      <c r="A4" s="30"/>
      <c r="B4" s="30"/>
      <c r="C4" s="30"/>
      <c r="D4" s="30"/>
      <c r="E4" s="31">
        <v>164.78</v>
      </c>
      <c r="F4" s="31">
        <v>99.0</v>
      </c>
      <c r="G4" s="32">
        <v>133.5</v>
      </c>
      <c r="H4" s="32">
        <v>104.76</v>
      </c>
      <c r="I4" s="33">
        <v>169.0</v>
      </c>
      <c r="J4" s="34">
        <v>120.0</v>
      </c>
      <c r="K4" s="33">
        <v>169.9</v>
      </c>
      <c r="L4" s="30"/>
      <c r="M4" s="30"/>
      <c r="N4" s="30"/>
      <c r="O4" s="30"/>
      <c r="P4" s="30"/>
      <c r="Q4" s="30"/>
      <c r="R4" s="30"/>
      <c r="S4" s="6"/>
      <c r="T4" s="35"/>
      <c r="U4" s="36" t="b">
        <f>IF(U3&lt;T3,TRUE,FALSE)</f>
        <v>0</v>
      </c>
      <c r="V4" s="6"/>
      <c r="W4" s="6"/>
      <c r="X4" s="6"/>
      <c r="Y4" s="6"/>
      <c r="Z4" s="6"/>
      <c r="AA4" s="6"/>
      <c r="AB4" s="6"/>
      <c r="AC4" s="6"/>
    </row>
    <row r="5" ht="23.25" customHeight="1">
      <c r="A5" s="16">
        <v>2.0</v>
      </c>
      <c r="B5" s="17" t="s">
        <v>6</v>
      </c>
      <c r="C5" s="37">
        <v>803857.0</v>
      </c>
      <c r="D5" s="38" t="s">
        <v>27</v>
      </c>
      <c r="E5" s="20"/>
      <c r="F5" s="20"/>
      <c r="G5" s="20"/>
      <c r="H5" s="20" t="s">
        <v>28</v>
      </c>
      <c r="I5" s="21" t="s">
        <v>29</v>
      </c>
      <c r="J5" s="39" t="s">
        <v>30</v>
      </c>
      <c r="K5" s="20" t="s">
        <v>31</v>
      </c>
      <c r="L5" s="23">
        <f>ROUND(AVERAGE(H6,I6,J6,K6),2)</f>
        <v>166.21</v>
      </c>
      <c r="M5" s="24">
        <v>36.0</v>
      </c>
      <c r="N5" s="24">
        <v>10.0</v>
      </c>
      <c r="O5" s="40">
        <v>3.0</v>
      </c>
      <c r="P5" s="24">
        <v>10.0</v>
      </c>
      <c r="Q5" s="26">
        <f>SUM(M5:P6)</f>
        <v>59</v>
      </c>
      <c r="R5" s="27">
        <f>L5*Q5</f>
        <v>9806.39</v>
      </c>
      <c r="S5" s="6"/>
      <c r="T5" s="28">
        <f>SMALL(E6:K6,1)+(SMALL(E6:K6,1)*0.5)</f>
        <v>200.76</v>
      </c>
      <c r="U5" s="29">
        <f>LARGE(E6:K6,1)</f>
        <v>185</v>
      </c>
      <c r="V5" s="6"/>
      <c r="W5" s="6"/>
      <c r="X5" s="6"/>
      <c r="Y5" s="6"/>
      <c r="Z5" s="6"/>
      <c r="AA5" s="6"/>
      <c r="AB5" s="6"/>
      <c r="AC5" s="6"/>
    </row>
    <row r="6" ht="19.5" customHeight="1">
      <c r="A6" s="30"/>
      <c r="B6" s="30"/>
      <c r="C6" s="30"/>
      <c r="D6" s="30"/>
      <c r="E6" s="41"/>
      <c r="F6" s="41"/>
      <c r="G6" s="41"/>
      <c r="H6" s="41">
        <v>170.0</v>
      </c>
      <c r="I6" s="42">
        <v>133.84</v>
      </c>
      <c r="J6" s="42">
        <v>185.0</v>
      </c>
      <c r="K6" s="43">
        <v>176.0</v>
      </c>
      <c r="L6" s="30"/>
      <c r="M6" s="30"/>
      <c r="N6" s="30"/>
      <c r="O6" s="30"/>
      <c r="P6" s="30"/>
      <c r="Q6" s="30"/>
      <c r="R6" s="30"/>
      <c r="S6" s="6"/>
      <c r="T6" s="35"/>
      <c r="U6" s="36" t="b">
        <f>IF(U5&lt;T5,TRUE,FALSE)</f>
        <v>1</v>
      </c>
      <c r="V6" s="6"/>
      <c r="W6" s="6"/>
      <c r="X6" s="6"/>
      <c r="Y6" s="6"/>
      <c r="Z6" s="6"/>
      <c r="AA6" s="6"/>
      <c r="AB6" s="6"/>
      <c r="AC6" s="6"/>
    </row>
    <row r="7" ht="17.25" customHeight="1">
      <c r="A7" s="16">
        <v>3.0</v>
      </c>
      <c r="B7" s="17" t="s">
        <v>6</v>
      </c>
      <c r="C7" s="37">
        <v>803858.0</v>
      </c>
      <c r="D7" s="38" t="s">
        <v>32</v>
      </c>
      <c r="E7" s="20"/>
      <c r="F7" s="20"/>
      <c r="G7" s="20"/>
      <c r="H7" s="20"/>
      <c r="I7" s="20" t="s">
        <v>33</v>
      </c>
      <c r="J7" s="20" t="s">
        <v>34</v>
      </c>
      <c r="K7" s="20" t="s">
        <v>35</v>
      </c>
      <c r="L7" s="23">
        <f>ROUND(AVERAGE(I8,J8,K8),2)</f>
        <v>61.82</v>
      </c>
      <c r="M7" s="44">
        <v>68.0</v>
      </c>
      <c r="N7" s="44">
        <v>10.0</v>
      </c>
      <c r="O7" s="40">
        <v>2.0</v>
      </c>
      <c r="P7" s="44">
        <v>2.0</v>
      </c>
      <c r="Q7" s="26">
        <f>SUM(M7:P8)</f>
        <v>82</v>
      </c>
      <c r="R7" s="27">
        <f>L7*Q7</f>
        <v>5069.24</v>
      </c>
      <c r="S7" s="6"/>
      <c r="T7" s="28">
        <f>SMALL(E8:K8,1)+(SMALL(E8:K8,1)*0.5)</f>
        <v>84</v>
      </c>
      <c r="U7" s="29">
        <f>LARGE(E8:K8,1)</f>
        <v>69.56</v>
      </c>
      <c r="V7" s="6"/>
      <c r="W7" s="6"/>
      <c r="X7" s="6"/>
      <c r="Y7" s="6"/>
      <c r="Z7" s="6"/>
      <c r="AA7" s="6"/>
      <c r="AB7" s="6"/>
      <c r="AC7" s="6"/>
    </row>
    <row r="8" ht="21.75" customHeight="1">
      <c r="A8" s="30"/>
      <c r="B8" s="30"/>
      <c r="C8" s="30"/>
      <c r="D8" s="30"/>
      <c r="E8" s="41"/>
      <c r="F8" s="41"/>
      <c r="G8" s="41"/>
      <c r="H8" s="41"/>
      <c r="I8" s="41">
        <v>69.56</v>
      </c>
      <c r="J8" s="41">
        <v>59.9</v>
      </c>
      <c r="K8" s="41">
        <v>56.0</v>
      </c>
      <c r="L8" s="30"/>
      <c r="M8" s="30"/>
      <c r="N8" s="30"/>
      <c r="O8" s="30"/>
      <c r="P8" s="30"/>
      <c r="Q8" s="30"/>
      <c r="R8" s="30"/>
      <c r="S8" s="6"/>
      <c r="T8" s="35"/>
      <c r="U8" s="36" t="b">
        <f>IF(U7&lt;T7,TRUE,FALSE)</f>
        <v>1</v>
      </c>
      <c r="V8" s="6"/>
      <c r="W8" s="6"/>
      <c r="X8" s="6"/>
      <c r="Y8" s="6"/>
      <c r="Z8" s="6"/>
      <c r="AA8" s="6"/>
      <c r="AB8" s="6"/>
      <c r="AC8" s="6"/>
    </row>
    <row r="9" ht="19.5" customHeight="1">
      <c r="A9" s="16">
        <v>4.0</v>
      </c>
      <c r="B9" s="17" t="s">
        <v>6</v>
      </c>
      <c r="C9" s="18">
        <v>794500.0</v>
      </c>
      <c r="D9" s="45" t="s">
        <v>36</v>
      </c>
      <c r="E9" s="20"/>
      <c r="F9" s="20"/>
      <c r="G9" s="21" t="s">
        <v>22</v>
      </c>
      <c r="H9" s="20" t="s">
        <v>37</v>
      </c>
      <c r="I9" s="20" t="s">
        <v>38</v>
      </c>
      <c r="J9" s="20" t="s">
        <v>39</v>
      </c>
      <c r="K9" s="20" t="s">
        <v>40</v>
      </c>
      <c r="L9" s="23">
        <f>ROUND(AVERAGE(G10,I10,K10),2)</f>
        <v>145.19</v>
      </c>
      <c r="M9" s="40">
        <v>0.0</v>
      </c>
      <c r="N9" s="24">
        <v>12.0</v>
      </c>
      <c r="O9" s="40">
        <v>7.0</v>
      </c>
      <c r="P9" s="40">
        <v>4.0</v>
      </c>
      <c r="Q9" s="26">
        <f>SUM(M9:P10)</f>
        <v>23</v>
      </c>
      <c r="R9" s="27">
        <f>L9*Q9</f>
        <v>3339.37</v>
      </c>
      <c r="S9" s="6"/>
      <c r="T9" s="28">
        <f>SMALL(E10:K10,1)+(SMALL(E10:K10,1)*0.5)</f>
        <v>151.74</v>
      </c>
      <c r="U9" s="29">
        <f>LARGE(E10:K10,1)</f>
        <v>160</v>
      </c>
      <c r="V9" s="6"/>
      <c r="W9" s="6"/>
      <c r="X9" s="6"/>
      <c r="Y9" s="6"/>
      <c r="Z9" s="6"/>
      <c r="AA9" s="6"/>
      <c r="AB9" s="6"/>
      <c r="AC9" s="6"/>
    </row>
    <row r="10" ht="19.5" customHeight="1">
      <c r="A10" s="30"/>
      <c r="B10" s="30"/>
      <c r="C10" s="30"/>
      <c r="D10" s="30"/>
      <c r="E10" s="41"/>
      <c r="F10" s="41"/>
      <c r="G10" s="42">
        <v>155.68</v>
      </c>
      <c r="H10" s="46">
        <v>101.16</v>
      </c>
      <c r="I10" s="41">
        <v>129.9</v>
      </c>
      <c r="J10" s="46">
        <v>160.0</v>
      </c>
      <c r="K10" s="41">
        <v>149.99</v>
      </c>
      <c r="L10" s="30"/>
      <c r="M10" s="30"/>
      <c r="N10" s="30"/>
      <c r="O10" s="30"/>
      <c r="P10" s="30"/>
      <c r="Q10" s="30"/>
      <c r="R10" s="30"/>
      <c r="S10" s="6"/>
      <c r="T10" s="35"/>
      <c r="U10" s="36" t="b">
        <f>IF(U9&lt;T9,TRUE,FALSE)</f>
        <v>0</v>
      </c>
      <c r="V10" s="6"/>
      <c r="W10" s="6"/>
      <c r="X10" s="6"/>
      <c r="Y10" s="6"/>
      <c r="Z10" s="6"/>
      <c r="AA10" s="6"/>
      <c r="AB10" s="6"/>
      <c r="AC10" s="6"/>
    </row>
    <row r="11" ht="19.5" customHeight="1">
      <c r="A11" s="16">
        <v>5.0</v>
      </c>
      <c r="B11" s="17" t="s">
        <v>6</v>
      </c>
      <c r="C11" s="18">
        <v>810234.0</v>
      </c>
      <c r="D11" s="45" t="s">
        <v>41</v>
      </c>
      <c r="E11" s="20"/>
      <c r="F11" s="20"/>
      <c r="G11" s="21"/>
      <c r="H11" s="20"/>
      <c r="I11" s="20" t="s">
        <v>42</v>
      </c>
      <c r="J11" s="20" t="s">
        <v>43</v>
      </c>
      <c r="K11" s="20" t="s">
        <v>44</v>
      </c>
      <c r="L11" s="23">
        <f>ROUND(AVERAGE(I12,J12,K12),2)</f>
        <v>116.76</v>
      </c>
      <c r="M11" s="40">
        <v>30.0</v>
      </c>
      <c r="N11" s="24">
        <v>0.0</v>
      </c>
      <c r="O11" s="40">
        <v>7.0</v>
      </c>
      <c r="P11" s="40">
        <v>17.0</v>
      </c>
      <c r="Q11" s="26">
        <f>SUM(M11:P12)</f>
        <v>54</v>
      </c>
      <c r="R11" s="27">
        <f>L11*Q11</f>
        <v>6305.04</v>
      </c>
      <c r="S11" s="6"/>
      <c r="T11" s="28">
        <f>SMALL(E12:K12,1)+(SMALL(E12:K12,1)*0.5)</f>
        <v>174.42</v>
      </c>
      <c r="U11" s="29">
        <f>LARGE(E12:K12,1)</f>
        <v>117</v>
      </c>
      <c r="V11" s="6"/>
      <c r="W11" s="6"/>
      <c r="X11" s="6"/>
      <c r="Y11" s="6"/>
      <c r="Z11" s="6"/>
      <c r="AA11" s="6"/>
      <c r="AB11" s="6"/>
      <c r="AC11" s="6"/>
    </row>
    <row r="12" ht="19.5" customHeight="1">
      <c r="A12" s="30"/>
      <c r="B12" s="30"/>
      <c r="C12" s="30"/>
      <c r="D12" s="30"/>
      <c r="E12" s="41"/>
      <c r="F12" s="41"/>
      <c r="G12" s="42"/>
      <c r="H12" s="41"/>
      <c r="I12" s="41">
        <v>117.0</v>
      </c>
      <c r="J12" s="41">
        <v>116.28</v>
      </c>
      <c r="K12" s="41">
        <v>117.0</v>
      </c>
      <c r="L12" s="30"/>
      <c r="M12" s="30"/>
      <c r="N12" s="30"/>
      <c r="O12" s="30"/>
      <c r="P12" s="30"/>
      <c r="Q12" s="30"/>
      <c r="R12" s="30"/>
      <c r="S12" s="6"/>
      <c r="T12" s="35"/>
      <c r="U12" s="36" t="b">
        <f>IF(U11&lt;T11,TRUE,FALSE)</f>
        <v>1</v>
      </c>
      <c r="V12" s="6"/>
      <c r="W12" s="6"/>
      <c r="X12" s="6"/>
      <c r="Y12" s="6"/>
      <c r="Z12" s="6"/>
      <c r="AA12" s="6"/>
      <c r="AB12" s="6"/>
      <c r="AC12" s="6"/>
    </row>
    <row r="13" ht="19.5" customHeight="1">
      <c r="A13" s="16">
        <v>6.0</v>
      </c>
      <c r="B13" s="17" t="s">
        <v>6</v>
      </c>
      <c r="C13" s="18">
        <v>817270.0</v>
      </c>
      <c r="D13" s="45" t="s">
        <v>45</v>
      </c>
      <c r="E13" s="20"/>
      <c r="F13" s="20"/>
      <c r="G13" s="21"/>
      <c r="H13" s="20"/>
      <c r="I13" s="20" t="s">
        <v>46</v>
      </c>
      <c r="J13" s="20" t="s">
        <v>47</v>
      </c>
      <c r="K13" s="20" t="s">
        <v>48</v>
      </c>
      <c r="L13" s="23">
        <f>ROUND(AVERAGE(I14,J14,K14),2)</f>
        <v>175</v>
      </c>
      <c r="M13" s="24">
        <v>0.0</v>
      </c>
      <c r="N13" s="24">
        <v>0.0</v>
      </c>
      <c r="O13" s="40">
        <v>3.0</v>
      </c>
      <c r="P13" s="24">
        <v>10.0</v>
      </c>
      <c r="Q13" s="26">
        <f>SUM(M13:P14)</f>
        <v>13</v>
      </c>
      <c r="R13" s="27">
        <f>L13*Q13</f>
        <v>2275</v>
      </c>
      <c r="S13" s="6"/>
      <c r="T13" s="28">
        <f>SMALL(E14:K14,1)+(SMALL(E14:K14,1)*0.5)</f>
        <v>262.5</v>
      </c>
      <c r="U13" s="29">
        <f>LARGE(E14:K14,1)</f>
        <v>175</v>
      </c>
      <c r="V13" s="6"/>
      <c r="W13" s="6"/>
      <c r="X13" s="6"/>
      <c r="Y13" s="6"/>
      <c r="Z13" s="6"/>
      <c r="AA13" s="6"/>
      <c r="AB13" s="6"/>
      <c r="AC13" s="6"/>
    </row>
    <row r="14" ht="19.5" customHeight="1">
      <c r="A14" s="30"/>
      <c r="B14" s="30"/>
      <c r="C14" s="30"/>
      <c r="D14" s="30"/>
      <c r="E14" s="41"/>
      <c r="F14" s="41"/>
      <c r="G14" s="42"/>
      <c r="H14" s="41"/>
      <c r="I14" s="41">
        <v>175.0</v>
      </c>
      <c r="J14" s="41">
        <v>175.0</v>
      </c>
      <c r="K14" s="41">
        <v>175.0</v>
      </c>
      <c r="L14" s="30"/>
      <c r="M14" s="30"/>
      <c r="N14" s="30"/>
      <c r="O14" s="30"/>
      <c r="P14" s="30"/>
      <c r="Q14" s="30"/>
      <c r="R14" s="30"/>
      <c r="S14" s="6"/>
      <c r="T14" s="35"/>
      <c r="U14" s="36" t="b">
        <f>IF(U13&lt;T13,TRUE,FALSE)</f>
        <v>1</v>
      </c>
      <c r="V14" s="6"/>
      <c r="W14" s="6"/>
      <c r="X14" s="6"/>
      <c r="Y14" s="6"/>
      <c r="Z14" s="6"/>
      <c r="AA14" s="6"/>
      <c r="AB14" s="6"/>
      <c r="AC14" s="6"/>
    </row>
    <row r="15" ht="19.5" customHeight="1">
      <c r="A15" s="16">
        <v>7.0</v>
      </c>
      <c r="B15" s="17" t="s">
        <v>6</v>
      </c>
      <c r="C15" s="37">
        <v>803859.0</v>
      </c>
      <c r="D15" s="38" t="s">
        <v>49</v>
      </c>
      <c r="E15" s="20"/>
      <c r="F15" s="20" t="s">
        <v>50</v>
      </c>
      <c r="G15" s="20"/>
      <c r="H15" s="20"/>
      <c r="I15" s="20" t="s">
        <v>51</v>
      </c>
      <c r="J15" s="20" t="s">
        <v>52</v>
      </c>
      <c r="K15" s="20" t="s">
        <v>53</v>
      </c>
      <c r="L15" s="23">
        <f>ROUND(AVERAGE(F16,I16,K16,J16),2)</f>
        <v>48.35</v>
      </c>
      <c r="M15" s="44">
        <v>68.0</v>
      </c>
      <c r="N15" s="44">
        <v>4.0</v>
      </c>
      <c r="O15" s="40">
        <v>2.0</v>
      </c>
      <c r="P15" s="44">
        <v>3.0</v>
      </c>
      <c r="Q15" s="26">
        <f>SUM(M15:P16)</f>
        <v>77</v>
      </c>
      <c r="R15" s="27">
        <f>L15*Q15</f>
        <v>3722.95</v>
      </c>
      <c r="S15" s="6"/>
      <c r="T15" s="28">
        <f>SMALL(E16:K16,1)+(SMALL(E16:K16,1)*0.5)</f>
        <v>61.5</v>
      </c>
      <c r="U15" s="29">
        <f>LARGE(E16:K16,1)</f>
        <v>59.9</v>
      </c>
      <c r="V15" s="6"/>
      <c r="W15" s="6"/>
      <c r="X15" s="6"/>
      <c r="Y15" s="6"/>
      <c r="Z15" s="6"/>
      <c r="AA15" s="6"/>
      <c r="AB15" s="6"/>
      <c r="AC15" s="6"/>
    </row>
    <row r="16" ht="16.5" customHeight="1">
      <c r="A16" s="30"/>
      <c r="B16" s="30"/>
      <c r="C16" s="30"/>
      <c r="D16" s="30"/>
      <c r="E16" s="41"/>
      <c r="F16" s="41">
        <v>41.0</v>
      </c>
      <c r="G16" s="41"/>
      <c r="H16" s="41"/>
      <c r="I16" s="41">
        <v>47.49</v>
      </c>
      <c r="J16" s="41">
        <v>59.9</v>
      </c>
      <c r="K16" s="41">
        <v>44.99</v>
      </c>
      <c r="L16" s="30"/>
      <c r="M16" s="30"/>
      <c r="N16" s="30"/>
      <c r="O16" s="30"/>
      <c r="P16" s="30"/>
      <c r="Q16" s="30"/>
      <c r="R16" s="30"/>
      <c r="S16" s="6"/>
      <c r="T16" s="35"/>
      <c r="U16" s="36" t="b">
        <f>IF(U15&lt;T15,TRUE,FALSE)</f>
        <v>1</v>
      </c>
      <c r="V16" s="6"/>
      <c r="W16" s="6"/>
      <c r="X16" s="6"/>
      <c r="Y16" s="6"/>
      <c r="Z16" s="6"/>
      <c r="AA16" s="6"/>
      <c r="AB16" s="6"/>
      <c r="AC16" s="6"/>
    </row>
    <row r="17" ht="19.5" customHeight="1">
      <c r="A17" s="16">
        <v>8.0</v>
      </c>
      <c r="B17" s="17" t="s">
        <v>6</v>
      </c>
      <c r="C17" s="37">
        <v>803860.0</v>
      </c>
      <c r="D17" s="47" t="s">
        <v>54</v>
      </c>
      <c r="E17" s="20"/>
      <c r="F17" s="20"/>
      <c r="G17" s="20"/>
      <c r="H17" s="20"/>
      <c r="I17" s="20" t="s">
        <v>55</v>
      </c>
      <c r="J17" s="20" t="s">
        <v>56</v>
      </c>
      <c r="K17" s="20" t="s">
        <v>33</v>
      </c>
      <c r="L17" s="23">
        <f>ROUND(AVERAGE(I18,J18,K18),2)</f>
        <v>97.95</v>
      </c>
      <c r="M17" s="44">
        <v>846.0</v>
      </c>
      <c r="N17" s="44">
        <v>6.0</v>
      </c>
      <c r="O17" s="40">
        <v>3.0</v>
      </c>
      <c r="P17" s="44">
        <v>4.0</v>
      </c>
      <c r="Q17" s="26">
        <f>SUM(M17:P18)</f>
        <v>859</v>
      </c>
      <c r="R17" s="27">
        <f>L17*Q17</f>
        <v>84139.05</v>
      </c>
      <c r="S17" s="6"/>
      <c r="T17" s="28">
        <f>SMALL(E18:K18,1)+(SMALL(E18:K18,1)*0.5)</f>
        <v>140.85</v>
      </c>
      <c r="U17" s="29">
        <f>LARGE(E18:K18,1)</f>
        <v>99.99</v>
      </c>
      <c r="V17" s="48"/>
      <c r="W17" s="48"/>
      <c r="X17" s="48"/>
      <c r="Y17" s="48"/>
      <c r="Z17" s="48"/>
      <c r="AA17" s="48"/>
      <c r="AB17" s="48"/>
      <c r="AC17" s="48"/>
    </row>
    <row r="18" ht="33.0" customHeight="1">
      <c r="A18" s="30"/>
      <c r="B18" s="30"/>
      <c r="C18" s="30"/>
      <c r="D18" s="30"/>
      <c r="E18" s="41"/>
      <c r="F18" s="41"/>
      <c r="G18" s="41"/>
      <c r="H18" s="41"/>
      <c r="I18" s="41">
        <v>99.96</v>
      </c>
      <c r="J18" s="41">
        <v>93.9</v>
      </c>
      <c r="K18" s="41">
        <v>99.99</v>
      </c>
      <c r="L18" s="30"/>
      <c r="M18" s="30"/>
      <c r="N18" s="30"/>
      <c r="O18" s="30"/>
      <c r="P18" s="30"/>
      <c r="Q18" s="30"/>
      <c r="R18" s="30"/>
      <c r="S18" s="6"/>
      <c r="T18" s="35"/>
      <c r="U18" s="36" t="b">
        <f>IF(U17&lt;T17,TRUE,FALSE)</f>
        <v>1</v>
      </c>
      <c r="V18" s="48"/>
      <c r="W18" s="48"/>
      <c r="X18" s="48"/>
      <c r="Y18" s="48"/>
      <c r="Z18" s="48"/>
      <c r="AA18" s="48"/>
      <c r="AB18" s="48"/>
      <c r="AC18" s="48"/>
    </row>
    <row r="19" ht="18.75" customHeight="1">
      <c r="A19" s="16">
        <v>9.0</v>
      </c>
      <c r="B19" s="17" t="s">
        <v>6</v>
      </c>
      <c r="C19" s="37">
        <v>817420.0</v>
      </c>
      <c r="D19" s="47" t="s">
        <v>57</v>
      </c>
      <c r="E19" s="20"/>
      <c r="F19" s="20"/>
      <c r="G19" s="20"/>
      <c r="H19" s="20"/>
      <c r="I19" s="20" t="s">
        <v>55</v>
      </c>
      <c r="J19" s="20" t="s">
        <v>56</v>
      </c>
      <c r="K19" s="20" t="s">
        <v>33</v>
      </c>
      <c r="L19" s="23">
        <f>ROUND(AVERAGE(I20,J20,K20),2)</f>
        <v>97.95</v>
      </c>
      <c r="M19" s="24">
        <v>282.0</v>
      </c>
      <c r="N19" s="24">
        <v>2.0</v>
      </c>
      <c r="O19" s="40">
        <v>1.0</v>
      </c>
      <c r="P19" s="24">
        <v>1.0</v>
      </c>
      <c r="Q19" s="26">
        <f>SUM(M19:P20)</f>
        <v>286</v>
      </c>
      <c r="R19" s="27">
        <f>L19*Q19</f>
        <v>28013.7</v>
      </c>
      <c r="S19" s="6"/>
      <c r="T19" s="28">
        <f>SMALL(E20:K20,1)+(SMALL(E20:K20,1)*0.5)</f>
        <v>140.85</v>
      </c>
      <c r="U19" s="29">
        <f>LARGE(E20:K20,1)</f>
        <v>99.99</v>
      </c>
      <c r="V19" s="48"/>
      <c r="W19" s="48"/>
      <c r="X19" s="48"/>
      <c r="Y19" s="48"/>
      <c r="Z19" s="48"/>
      <c r="AA19" s="48"/>
      <c r="AB19" s="48"/>
      <c r="AC19" s="48"/>
    </row>
    <row r="20" ht="31.5" customHeight="1">
      <c r="A20" s="30"/>
      <c r="B20" s="30"/>
      <c r="C20" s="30"/>
      <c r="D20" s="30"/>
      <c r="E20" s="41"/>
      <c r="F20" s="41"/>
      <c r="G20" s="41"/>
      <c r="H20" s="41"/>
      <c r="I20" s="41">
        <v>99.96</v>
      </c>
      <c r="J20" s="41">
        <v>93.9</v>
      </c>
      <c r="K20" s="41">
        <v>99.99</v>
      </c>
      <c r="L20" s="30"/>
      <c r="M20" s="30"/>
      <c r="N20" s="30"/>
      <c r="O20" s="30"/>
      <c r="P20" s="30"/>
      <c r="Q20" s="30"/>
      <c r="R20" s="30"/>
      <c r="S20" s="6"/>
      <c r="T20" s="35"/>
      <c r="U20" s="36" t="b">
        <f>IF(U19&lt;T19,TRUE,FALSE)</f>
        <v>1</v>
      </c>
      <c r="V20" s="48"/>
      <c r="W20" s="48"/>
      <c r="X20" s="48"/>
      <c r="Y20" s="48"/>
      <c r="Z20" s="48"/>
      <c r="AA20" s="48"/>
      <c r="AB20" s="48"/>
      <c r="AC20" s="48"/>
    </row>
    <row r="21" ht="18.75" customHeight="1">
      <c r="A21" s="16">
        <v>10.0</v>
      </c>
      <c r="B21" s="17" t="s">
        <v>6</v>
      </c>
      <c r="C21" s="37">
        <v>803861.0</v>
      </c>
      <c r="D21" s="49" t="s">
        <v>58</v>
      </c>
      <c r="E21" s="20"/>
      <c r="F21" s="20"/>
      <c r="G21" s="20"/>
      <c r="H21" s="20"/>
      <c r="I21" s="20" t="s">
        <v>59</v>
      </c>
      <c r="J21" s="50" t="s">
        <v>60</v>
      </c>
      <c r="K21" s="20" t="s">
        <v>33</v>
      </c>
      <c r="L21" s="23">
        <f>ROUND(AVERAGE(I22,J22,K22),2)</f>
        <v>40.26</v>
      </c>
      <c r="M21" s="24">
        <v>76.0</v>
      </c>
      <c r="N21" s="24">
        <v>10.0</v>
      </c>
      <c r="O21" s="40">
        <v>7.0</v>
      </c>
      <c r="P21" s="24">
        <v>12.0</v>
      </c>
      <c r="Q21" s="26">
        <f>SUM(M21:P22)</f>
        <v>105</v>
      </c>
      <c r="R21" s="27">
        <f>L21*Q21</f>
        <v>4227.3</v>
      </c>
      <c r="S21" s="6"/>
      <c r="T21" s="28">
        <f>SMALL(E22:K22,1)+(SMALL(E22:K22,1)*0.5)</f>
        <v>53.85</v>
      </c>
      <c r="U21" s="29">
        <f>LARGE(E22:K22,1)</f>
        <v>44.99</v>
      </c>
      <c r="V21" s="6"/>
      <c r="W21" s="6"/>
      <c r="X21" s="6"/>
      <c r="Y21" s="6"/>
      <c r="Z21" s="6"/>
      <c r="AA21" s="6"/>
      <c r="AB21" s="6"/>
      <c r="AC21" s="6"/>
    </row>
    <row r="22" ht="19.5" customHeight="1">
      <c r="A22" s="30"/>
      <c r="B22" s="30"/>
      <c r="C22" s="30"/>
      <c r="D22" s="30"/>
      <c r="E22" s="41"/>
      <c r="F22" s="41"/>
      <c r="G22" s="41"/>
      <c r="H22" s="41"/>
      <c r="I22" s="41">
        <v>44.99</v>
      </c>
      <c r="J22" s="41">
        <v>39.9</v>
      </c>
      <c r="K22" s="41">
        <v>35.9</v>
      </c>
      <c r="L22" s="30"/>
      <c r="M22" s="30"/>
      <c r="N22" s="30"/>
      <c r="O22" s="30"/>
      <c r="P22" s="30"/>
      <c r="Q22" s="30"/>
      <c r="R22" s="30"/>
      <c r="S22" s="6"/>
      <c r="T22" s="35"/>
      <c r="U22" s="36" t="b">
        <f>IF(U21&lt;T21,TRUE,FALSE)</f>
        <v>1</v>
      </c>
      <c r="V22" s="6"/>
      <c r="W22" s="6"/>
      <c r="X22" s="6"/>
      <c r="Y22" s="6"/>
      <c r="Z22" s="6"/>
      <c r="AA22" s="6"/>
      <c r="AB22" s="6"/>
      <c r="AC22" s="6"/>
    </row>
    <row r="23" ht="19.5" customHeight="1">
      <c r="A23" s="16">
        <v>11.0</v>
      </c>
      <c r="B23" s="17" t="s">
        <v>6</v>
      </c>
      <c r="C23" s="51">
        <v>817290.0</v>
      </c>
      <c r="D23" s="52" t="s">
        <v>61</v>
      </c>
      <c r="E23" s="20"/>
      <c r="F23" s="20"/>
      <c r="G23" s="21"/>
      <c r="H23" s="20"/>
      <c r="I23" s="20" t="s">
        <v>62</v>
      </c>
      <c r="J23" s="20" t="s">
        <v>33</v>
      </c>
      <c r="K23" s="20" t="s">
        <v>63</v>
      </c>
      <c r="L23" s="23">
        <f>ROUND(AVERAGE(I24,J24,K24),2)</f>
        <v>55.21</v>
      </c>
      <c r="M23" s="40">
        <v>80.0</v>
      </c>
      <c r="N23" s="24">
        <v>0.0</v>
      </c>
      <c r="O23" s="40">
        <v>0.0</v>
      </c>
      <c r="P23" s="24">
        <v>3.0</v>
      </c>
      <c r="Q23" s="26">
        <f>SUM(M23:P24)</f>
        <v>83</v>
      </c>
      <c r="R23" s="27">
        <f>L23*Q23</f>
        <v>4582.43</v>
      </c>
      <c r="S23" s="6"/>
      <c r="T23" s="28">
        <f>SMALL(E24:K24,1)+(SMALL(E24:K24,1)*0.5)</f>
        <v>63.9</v>
      </c>
      <c r="U23" s="29">
        <f>LARGE(E24:K24,1)</f>
        <v>63.13</v>
      </c>
      <c r="V23" s="6"/>
      <c r="W23" s="6"/>
      <c r="X23" s="6"/>
      <c r="Y23" s="6"/>
      <c r="Z23" s="6"/>
      <c r="AA23" s="6"/>
      <c r="AB23" s="6"/>
      <c r="AC23" s="6"/>
    </row>
    <row r="24" ht="18.0" customHeight="1">
      <c r="A24" s="30"/>
      <c r="B24" s="30"/>
      <c r="C24" s="30"/>
      <c r="D24" s="53"/>
      <c r="E24" s="41"/>
      <c r="F24" s="41"/>
      <c r="G24" s="42"/>
      <c r="H24" s="41"/>
      <c r="I24" s="41">
        <v>42.6</v>
      </c>
      <c r="J24" s="41">
        <v>63.13</v>
      </c>
      <c r="K24" s="41">
        <v>59.9</v>
      </c>
      <c r="L24" s="30"/>
      <c r="M24" s="30"/>
      <c r="N24" s="30"/>
      <c r="O24" s="30"/>
      <c r="P24" s="30"/>
      <c r="Q24" s="30"/>
      <c r="R24" s="30"/>
      <c r="S24" s="6"/>
      <c r="T24" s="35"/>
      <c r="U24" s="36" t="b">
        <f>IF(U23&lt;T23,TRUE,FALSE)</f>
        <v>1</v>
      </c>
      <c r="V24" s="6"/>
      <c r="W24" s="6"/>
      <c r="X24" s="6"/>
      <c r="Y24" s="6"/>
      <c r="Z24" s="6"/>
      <c r="AA24" s="6"/>
      <c r="AB24" s="6"/>
      <c r="AC24" s="6"/>
    </row>
    <row r="25" ht="20.25" customHeight="1">
      <c r="A25" s="16">
        <v>12.0</v>
      </c>
      <c r="B25" s="17" t="s">
        <v>6</v>
      </c>
      <c r="C25" s="54" t="s">
        <v>64</v>
      </c>
      <c r="D25" s="38" t="s">
        <v>65</v>
      </c>
      <c r="E25" s="20"/>
      <c r="F25" s="20"/>
      <c r="G25" s="20"/>
      <c r="H25" s="20" t="s">
        <v>23</v>
      </c>
      <c r="I25" s="20" t="s">
        <v>66</v>
      </c>
      <c r="J25" s="20" t="s">
        <v>33</v>
      </c>
      <c r="K25" s="20" t="s">
        <v>67</v>
      </c>
      <c r="L25" s="23">
        <f>ROUND(AVERAGE(I26,J26,H26),2)</f>
        <v>54.82</v>
      </c>
      <c r="M25" s="24">
        <v>83.0</v>
      </c>
      <c r="N25" s="24">
        <v>0.0</v>
      </c>
      <c r="O25" s="40">
        <v>4.0</v>
      </c>
      <c r="P25" s="24">
        <v>9.0</v>
      </c>
      <c r="Q25" s="26">
        <f>SUM(M25:P26)</f>
        <v>96</v>
      </c>
      <c r="R25" s="27">
        <f>L25*Q25</f>
        <v>5262.72</v>
      </c>
      <c r="S25" s="6"/>
      <c r="T25" s="28">
        <f>SMALL(E26:K26,1)+(SMALL(E26:K26,1)*0.5)</f>
        <v>60</v>
      </c>
      <c r="U25" s="29">
        <f>LARGE(E26:K26,1)</f>
        <v>61.47</v>
      </c>
      <c r="V25" s="6"/>
      <c r="W25" s="6"/>
      <c r="X25" s="6"/>
      <c r="Y25" s="6"/>
      <c r="Z25" s="6"/>
      <c r="AA25" s="6"/>
      <c r="AB25" s="6"/>
      <c r="AC25" s="6"/>
    </row>
    <row r="26" ht="20.25" customHeight="1">
      <c r="A26" s="30"/>
      <c r="B26" s="30"/>
      <c r="C26" s="30"/>
      <c r="D26" s="30"/>
      <c r="E26" s="41"/>
      <c r="F26" s="41"/>
      <c r="G26" s="41"/>
      <c r="H26" s="41">
        <v>61.47</v>
      </c>
      <c r="I26" s="41">
        <v>59.99</v>
      </c>
      <c r="J26" s="41">
        <v>42.99</v>
      </c>
      <c r="K26" s="46">
        <v>40.0</v>
      </c>
      <c r="L26" s="30"/>
      <c r="M26" s="30"/>
      <c r="N26" s="30"/>
      <c r="O26" s="30"/>
      <c r="P26" s="30"/>
      <c r="Q26" s="30"/>
      <c r="R26" s="30"/>
      <c r="S26" s="6"/>
      <c r="T26" s="35"/>
      <c r="U26" s="36" t="b">
        <f>IF(U25&lt;T25,TRUE,FALSE)</f>
        <v>0</v>
      </c>
      <c r="V26" s="6"/>
      <c r="W26" s="6"/>
      <c r="X26" s="6"/>
      <c r="Y26" s="6"/>
      <c r="Z26" s="6"/>
      <c r="AA26" s="6"/>
      <c r="AB26" s="6"/>
      <c r="AC26" s="6"/>
    </row>
    <row r="27" ht="24.0" customHeight="1">
      <c r="A27" s="16">
        <v>13.0</v>
      </c>
      <c r="B27" s="17" t="s">
        <v>6</v>
      </c>
      <c r="C27" s="51">
        <v>817291.0</v>
      </c>
      <c r="D27" s="55" t="s">
        <v>68</v>
      </c>
      <c r="E27" s="20"/>
      <c r="F27" s="20"/>
      <c r="G27" s="21" t="s">
        <v>22</v>
      </c>
      <c r="H27" s="20"/>
      <c r="I27" s="20" t="s">
        <v>69</v>
      </c>
      <c r="J27" s="20" t="s">
        <v>70</v>
      </c>
      <c r="K27" s="20" t="s">
        <v>71</v>
      </c>
      <c r="L27" s="23">
        <f>ROUND(AVERAGE(G28,I28,J28),2)</f>
        <v>5.5</v>
      </c>
      <c r="M27" s="40">
        <v>391.0</v>
      </c>
      <c r="N27" s="24">
        <v>0.0</v>
      </c>
      <c r="O27" s="40">
        <v>3.0</v>
      </c>
      <c r="P27" s="24">
        <v>6.0</v>
      </c>
      <c r="Q27" s="26">
        <f>SUM(M27:P28)</f>
        <v>400</v>
      </c>
      <c r="R27" s="27">
        <f>L27*Q27</f>
        <v>2200</v>
      </c>
      <c r="S27" s="6"/>
      <c r="T27" s="28">
        <f>SMALL(E28:K28,1)+(SMALL(E28:K28,1)*0.5)</f>
        <v>7.485</v>
      </c>
      <c r="U27" s="29">
        <f>LARGE(E28:K28,1)</f>
        <v>7.71</v>
      </c>
      <c r="V27" s="6"/>
      <c r="W27" s="6"/>
      <c r="X27" s="6"/>
      <c r="Y27" s="6"/>
      <c r="Z27" s="6"/>
      <c r="AA27" s="6"/>
      <c r="AB27" s="6"/>
      <c r="AC27" s="6"/>
    </row>
    <row r="28" ht="24.75" customHeight="1">
      <c r="A28" s="30"/>
      <c r="B28" s="30"/>
      <c r="C28" s="30"/>
      <c r="D28" s="53"/>
      <c r="E28" s="41"/>
      <c r="F28" s="41"/>
      <c r="G28" s="42">
        <v>5.53</v>
      </c>
      <c r="H28" s="41"/>
      <c r="I28" s="41">
        <v>4.99</v>
      </c>
      <c r="J28" s="41">
        <v>5.99</v>
      </c>
      <c r="K28" s="46">
        <v>7.71</v>
      </c>
      <c r="L28" s="30"/>
      <c r="M28" s="30"/>
      <c r="N28" s="30"/>
      <c r="O28" s="30"/>
      <c r="P28" s="30"/>
      <c r="Q28" s="30"/>
      <c r="R28" s="30"/>
      <c r="S28" s="6"/>
      <c r="T28" s="35"/>
      <c r="U28" s="36" t="b">
        <f>IF(U27&lt;T27,TRUE,FALSE)</f>
        <v>0</v>
      </c>
      <c r="V28" s="6"/>
      <c r="W28" s="6"/>
      <c r="X28" s="6"/>
      <c r="Y28" s="6"/>
      <c r="Z28" s="6"/>
      <c r="AA28" s="6"/>
      <c r="AB28" s="6"/>
      <c r="AC28" s="6"/>
    </row>
    <row r="29" ht="20.25" customHeight="1">
      <c r="A29" s="16">
        <v>14.0</v>
      </c>
      <c r="B29" s="17" t="s">
        <v>6</v>
      </c>
      <c r="C29" s="51">
        <v>799824.0</v>
      </c>
      <c r="D29" s="38" t="s">
        <v>72</v>
      </c>
      <c r="E29" s="20" t="s">
        <v>20</v>
      </c>
      <c r="F29" s="20" t="s">
        <v>73</v>
      </c>
      <c r="G29" s="21" t="s">
        <v>22</v>
      </c>
      <c r="H29" s="20" t="s">
        <v>37</v>
      </c>
      <c r="I29" s="20" t="s">
        <v>74</v>
      </c>
      <c r="J29" s="20" t="s">
        <v>75</v>
      </c>
      <c r="K29" s="20" t="s">
        <v>69</v>
      </c>
      <c r="L29" s="23">
        <f>ROUND(AVERAGE(E30,F30,K30,G30),2)</f>
        <v>74.48</v>
      </c>
      <c r="M29" s="24">
        <v>338.0</v>
      </c>
      <c r="N29" s="24">
        <v>0.0</v>
      </c>
      <c r="O29" s="40">
        <v>4.0</v>
      </c>
      <c r="P29" s="24">
        <v>4.0</v>
      </c>
      <c r="Q29" s="26">
        <f>SUM(M29:P30)</f>
        <v>346</v>
      </c>
      <c r="R29" s="27">
        <f>L29*Q29</f>
        <v>25770.08</v>
      </c>
      <c r="S29" s="56"/>
      <c r="T29" s="28">
        <f>SMALL(E30:K30,1)+(SMALL(E30:K30,1)*0.5)</f>
        <v>68.73</v>
      </c>
      <c r="U29" s="29">
        <f>LARGE(E30:K30,1)</f>
        <v>99.9</v>
      </c>
      <c r="V29" s="6"/>
      <c r="W29" s="6"/>
      <c r="X29" s="6"/>
      <c r="Y29" s="6"/>
      <c r="Z29" s="6"/>
      <c r="AA29" s="6"/>
      <c r="AB29" s="6"/>
      <c r="AC29" s="6"/>
    </row>
    <row r="30" ht="30.0" customHeight="1">
      <c r="A30" s="30"/>
      <c r="B30" s="30"/>
      <c r="C30" s="30"/>
      <c r="D30" s="30"/>
      <c r="E30" s="41">
        <v>84.41</v>
      </c>
      <c r="F30" s="41">
        <v>76.5</v>
      </c>
      <c r="G30" s="41">
        <v>57.0</v>
      </c>
      <c r="H30" s="46">
        <v>45.82</v>
      </c>
      <c r="I30" s="46">
        <v>99.9</v>
      </c>
      <c r="J30" s="46">
        <v>47.5</v>
      </c>
      <c r="K30" s="41">
        <v>79.99</v>
      </c>
      <c r="L30" s="30"/>
      <c r="M30" s="30"/>
      <c r="N30" s="30"/>
      <c r="O30" s="30"/>
      <c r="P30" s="30"/>
      <c r="Q30" s="30"/>
      <c r="R30" s="30"/>
      <c r="S30" s="6"/>
      <c r="T30" s="35"/>
      <c r="U30" s="36" t="b">
        <f>IF(U29&lt;T29,TRUE,FALSE)</f>
        <v>0</v>
      </c>
      <c r="V30" s="6"/>
      <c r="W30" s="6"/>
      <c r="X30" s="6"/>
      <c r="Y30" s="6"/>
      <c r="Z30" s="6"/>
      <c r="AA30" s="6"/>
      <c r="AB30" s="6"/>
      <c r="AC30" s="6"/>
    </row>
    <row r="31" ht="20.25" customHeight="1">
      <c r="A31" s="16">
        <v>15.0</v>
      </c>
      <c r="B31" s="17" t="s">
        <v>6</v>
      </c>
      <c r="C31" s="51">
        <v>799823.0</v>
      </c>
      <c r="D31" s="38" t="s">
        <v>76</v>
      </c>
      <c r="E31" s="20" t="s">
        <v>20</v>
      </c>
      <c r="F31" s="20" t="s">
        <v>73</v>
      </c>
      <c r="G31" s="21" t="s">
        <v>22</v>
      </c>
      <c r="H31" s="20" t="s">
        <v>37</v>
      </c>
      <c r="I31" s="50" t="s">
        <v>77</v>
      </c>
      <c r="J31" s="20"/>
      <c r="K31" s="50" t="s">
        <v>78</v>
      </c>
      <c r="L31" s="23">
        <f>ROUND(AVERAGE(F32,G32,I32,K32),2)</f>
        <v>98.34</v>
      </c>
      <c r="M31" s="24">
        <v>527.0</v>
      </c>
      <c r="N31" s="24">
        <v>0.0</v>
      </c>
      <c r="O31" s="40">
        <v>4.0</v>
      </c>
      <c r="P31" s="24">
        <v>4.0</v>
      </c>
      <c r="Q31" s="26">
        <f>SUM(M31:P32)</f>
        <v>535</v>
      </c>
      <c r="R31" s="27">
        <f>L31*Q31</f>
        <v>52611.9</v>
      </c>
      <c r="S31" s="6"/>
      <c r="T31" s="28">
        <f>SMALL(E32:K32,1)+(SMALL(E32:K32,1)*0.5)</f>
        <v>68.73</v>
      </c>
      <c r="U31" s="29">
        <f>LARGE(E32:K32,1)</f>
        <v>124.3</v>
      </c>
      <c r="V31" s="6"/>
      <c r="W31" s="6"/>
      <c r="X31" s="6"/>
      <c r="Y31" s="6"/>
      <c r="Z31" s="6"/>
      <c r="AA31" s="6"/>
      <c r="AB31" s="6"/>
      <c r="AC31" s="6"/>
    </row>
    <row r="32" ht="30.75" customHeight="1">
      <c r="A32" s="30"/>
      <c r="B32" s="30"/>
      <c r="C32" s="30"/>
      <c r="D32" s="30"/>
      <c r="E32" s="46">
        <v>124.3</v>
      </c>
      <c r="F32" s="41">
        <v>75.0</v>
      </c>
      <c r="G32" s="42">
        <v>95.99</v>
      </c>
      <c r="H32" s="46">
        <v>45.82</v>
      </c>
      <c r="I32" s="41">
        <v>112.46</v>
      </c>
      <c r="J32" s="41"/>
      <c r="K32" s="41">
        <v>109.9</v>
      </c>
      <c r="L32" s="30"/>
      <c r="M32" s="30"/>
      <c r="N32" s="30"/>
      <c r="O32" s="30"/>
      <c r="P32" s="30"/>
      <c r="Q32" s="30"/>
      <c r="R32" s="30"/>
      <c r="S32" s="6"/>
      <c r="T32" s="35"/>
      <c r="U32" s="36" t="b">
        <f>IF(U31&lt;T31,TRUE,FALSE)</f>
        <v>0</v>
      </c>
      <c r="V32" s="6"/>
      <c r="W32" s="6"/>
      <c r="X32" s="6"/>
      <c r="Y32" s="6"/>
      <c r="Z32" s="6"/>
      <c r="AA32" s="6"/>
      <c r="AB32" s="6"/>
      <c r="AC32" s="6"/>
    </row>
    <row r="33" ht="21.0" customHeight="1">
      <c r="A33" s="16">
        <v>16.0</v>
      </c>
      <c r="B33" s="17" t="s">
        <v>6</v>
      </c>
      <c r="C33" s="18">
        <v>817279.0</v>
      </c>
      <c r="D33" s="38" t="s">
        <v>79</v>
      </c>
      <c r="E33" s="20"/>
      <c r="F33" s="20"/>
      <c r="G33" s="21"/>
      <c r="H33" s="20"/>
      <c r="I33" s="20" t="s">
        <v>80</v>
      </c>
      <c r="J33" s="20" t="s">
        <v>81</v>
      </c>
      <c r="K33" s="20" t="s">
        <v>82</v>
      </c>
      <c r="L33" s="23">
        <f>ROUND(AVERAGE(J34,K34),2)</f>
        <v>66.14</v>
      </c>
      <c r="M33" s="40">
        <v>100.0</v>
      </c>
      <c r="N33" s="24">
        <v>0.0</v>
      </c>
      <c r="O33" s="40">
        <v>0.0</v>
      </c>
      <c r="P33" s="24">
        <v>2.0</v>
      </c>
      <c r="Q33" s="26">
        <f>SUM(M33:P34)</f>
        <v>102</v>
      </c>
      <c r="R33" s="27">
        <f>L33*Q33</f>
        <v>6746.28</v>
      </c>
      <c r="S33" s="6"/>
      <c r="T33" s="28">
        <f>SMALL(E34:K34,1)+(SMALL(E34:K34,1)*0.5)</f>
        <v>49.2</v>
      </c>
      <c r="U33" s="29">
        <f>LARGE(E34:K34,1)</f>
        <v>69.9</v>
      </c>
      <c r="V33" s="6"/>
      <c r="W33" s="6"/>
      <c r="X33" s="6"/>
      <c r="Y33" s="6"/>
      <c r="Z33" s="6"/>
      <c r="AA33" s="6"/>
      <c r="AB33" s="6"/>
      <c r="AC33" s="6"/>
    </row>
    <row r="34" ht="42.75" customHeight="1">
      <c r="A34" s="30"/>
      <c r="B34" s="30"/>
      <c r="C34" s="30"/>
      <c r="D34" s="30"/>
      <c r="E34" s="41"/>
      <c r="F34" s="41"/>
      <c r="G34" s="42"/>
      <c r="H34" s="41"/>
      <c r="I34" s="46">
        <v>32.8</v>
      </c>
      <c r="J34" s="41">
        <v>62.38</v>
      </c>
      <c r="K34" s="41">
        <v>69.9</v>
      </c>
      <c r="L34" s="30"/>
      <c r="M34" s="30"/>
      <c r="N34" s="30"/>
      <c r="O34" s="30"/>
      <c r="P34" s="30"/>
      <c r="Q34" s="30"/>
      <c r="R34" s="30"/>
      <c r="S34" s="6"/>
      <c r="T34" s="35"/>
      <c r="U34" s="36" t="b">
        <f>IF(U33&lt;T33,TRUE,FALSE)</f>
        <v>0</v>
      </c>
      <c r="V34" s="6"/>
      <c r="W34" s="6"/>
      <c r="X34" s="6"/>
      <c r="Y34" s="6"/>
      <c r="Z34" s="6"/>
      <c r="AA34" s="6"/>
      <c r="AB34" s="6"/>
      <c r="AC34" s="6"/>
    </row>
    <row r="35" ht="19.5" customHeight="1">
      <c r="A35" s="16">
        <v>17.0</v>
      </c>
      <c r="B35" s="17" t="s">
        <v>6</v>
      </c>
      <c r="C35" s="18">
        <v>817274.0</v>
      </c>
      <c r="D35" s="45" t="s">
        <v>83</v>
      </c>
      <c r="E35" s="20"/>
      <c r="F35" s="20"/>
      <c r="G35" s="21"/>
      <c r="H35" s="20"/>
      <c r="I35" s="20" t="s">
        <v>84</v>
      </c>
      <c r="J35" s="20" t="s">
        <v>85</v>
      </c>
      <c r="K35" s="20" t="s">
        <v>26</v>
      </c>
      <c r="L35" s="23">
        <f>ROUND(AVERAGE(I36,J36,K36),2)</f>
        <v>80.73</v>
      </c>
      <c r="M35" s="24">
        <v>0.0</v>
      </c>
      <c r="N35" s="24">
        <v>0.0</v>
      </c>
      <c r="O35" s="40">
        <v>3.0</v>
      </c>
      <c r="P35" s="24">
        <v>9.0</v>
      </c>
      <c r="Q35" s="26">
        <f>SUM(M35:P36)</f>
        <v>12</v>
      </c>
      <c r="R35" s="27">
        <f>L35*Q35</f>
        <v>968.76</v>
      </c>
      <c r="S35" s="6"/>
      <c r="T35" s="28">
        <f>SMALL(E36:K36,1)+(SMALL(E36:K36,1)*0.5)</f>
        <v>119.85</v>
      </c>
      <c r="U35" s="29">
        <f>LARGE(E36:K36,1)</f>
        <v>81.3</v>
      </c>
      <c r="V35" s="6"/>
      <c r="W35" s="6"/>
      <c r="X35" s="6"/>
      <c r="Y35" s="6"/>
      <c r="Z35" s="6"/>
      <c r="AA35" s="6"/>
      <c r="AB35" s="6"/>
      <c r="AC35" s="6"/>
    </row>
    <row r="36" ht="19.5" customHeight="1">
      <c r="A36" s="30"/>
      <c r="B36" s="30"/>
      <c r="C36" s="30"/>
      <c r="D36" s="30"/>
      <c r="E36" s="41"/>
      <c r="F36" s="41"/>
      <c r="G36" s="42"/>
      <c r="H36" s="41"/>
      <c r="I36" s="41">
        <v>81.0</v>
      </c>
      <c r="J36" s="41">
        <v>81.3</v>
      </c>
      <c r="K36" s="41">
        <v>79.9</v>
      </c>
      <c r="L36" s="30"/>
      <c r="M36" s="30"/>
      <c r="N36" s="30"/>
      <c r="O36" s="30"/>
      <c r="P36" s="30"/>
      <c r="Q36" s="30"/>
      <c r="R36" s="30"/>
      <c r="S36" s="6"/>
      <c r="T36" s="35"/>
      <c r="U36" s="36" t="b">
        <f>IF(U35&lt;T35,TRUE,FALSE)</f>
        <v>1</v>
      </c>
      <c r="V36" s="6"/>
      <c r="W36" s="6"/>
      <c r="X36" s="6"/>
      <c r="Y36" s="6"/>
      <c r="Z36" s="6"/>
      <c r="AA36" s="6"/>
      <c r="AB36" s="6"/>
      <c r="AC36" s="6"/>
    </row>
    <row r="37" ht="21.75" customHeight="1">
      <c r="A37" s="16">
        <v>18.0</v>
      </c>
      <c r="B37" s="17" t="s">
        <v>6</v>
      </c>
      <c r="C37" s="51">
        <v>817304.0</v>
      </c>
      <c r="D37" s="38" t="s">
        <v>86</v>
      </c>
      <c r="E37" s="20"/>
      <c r="F37" s="20"/>
      <c r="G37" s="21"/>
      <c r="H37" s="20"/>
      <c r="I37" s="20" t="s">
        <v>87</v>
      </c>
      <c r="J37" s="20" t="s">
        <v>26</v>
      </c>
      <c r="K37" s="20" t="s">
        <v>88</v>
      </c>
      <c r="L37" s="23">
        <f>ROUND(AVERAGE(I38,J38,K38),2)</f>
        <v>93.9</v>
      </c>
      <c r="M37" s="40">
        <v>60.0</v>
      </c>
      <c r="N37" s="24">
        <v>0.0</v>
      </c>
      <c r="O37" s="40">
        <v>1.0</v>
      </c>
      <c r="P37" s="24">
        <v>1.0</v>
      </c>
      <c r="Q37" s="26">
        <f>SUM(M37:P38)</f>
        <v>62</v>
      </c>
      <c r="R37" s="27">
        <f>L37*Q37</f>
        <v>5821.8</v>
      </c>
      <c r="S37" s="6"/>
      <c r="T37" s="28">
        <f>SMALL(E38:K38,1)+(SMALL(E38:K38,1)*0.5)</f>
        <v>134.85</v>
      </c>
      <c r="U37" s="29">
        <f>LARGE(E38:K38,1)</f>
        <v>98.9</v>
      </c>
      <c r="V37" s="6"/>
      <c r="W37" s="6"/>
      <c r="X37" s="6"/>
      <c r="Y37" s="6"/>
      <c r="Z37" s="6"/>
      <c r="AA37" s="6"/>
      <c r="AB37" s="6"/>
      <c r="AC37" s="6"/>
    </row>
    <row r="38" ht="69.0" customHeight="1">
      <c r="A38" s="30"/>
      <c r="B38" s="30"/>
      <c r="C38" s="30"/>
      <c r="D38" s="30"/>
      <c r="E38" s="41"/>
      <c r="F38" s="41"/>
      <c r="G38" s="42"/>
      <c r="H38" s="41"/>
      <c r="I38" s="41">
        <v>92.89</v>
      </c>
      <c r="J38" s="41">
        <v>89.9</v>
      </c>
      <c r="K38" s="41">
        <v>98.9</v>
      </c>
      <c r="L38" s="30"/>
      <c r="M38" s="30"/>
      <c r="N38" s="30"/>
      <c r="O38" s="30"/>
      <c r="P38" s="30"/>
      <c r="Q38" s="30"/>
      <c r="R38" s="30"/>
      <c r="S38" s="6"/>
      <c r="T38" s="35"/>
      <c r="U38" s="36" t="b">
        <f>IF(U37&lt;T37,TRUE,FALSE)</f>
        <v>1</v>
      </c>
      <c r="V38" s="6"/>
      <c r="W38" s="6"/>
      <c r="X38" s="6"/>
      <c r="Y38" s="6"/>
      <c r="Z38" s="6"/>
      <c r="AA38" s="6"/>
      <c r="AB38" s="6"/>
      <c r="AC38" s="6"/>
    </row>
    <row r="39" ht="19.5" customHeight="1">
      <c r="A39" s="16">
        <v>19.0</v>
      </c>
      <c r="B39" s="17" t="s">
        <v>6</v>
      </c>
      <c r="C39" s="51">
        <v>817305.0</v>
      </c>
      <c r="D39" s="38" t="s">
        <v>89</v>
      </c>
      <c r="E39" s="20"/>
      <c r="F39" s="20"/>
      <c r="G39" s="21"/>
      <c r="H39" s="20"/>
      <c r="I39" s="20" t="s">
        <v>90</v>
      </c>
      <c r="J39" s="20" t="s">
        <v>91</v>
      </c>
      <c r="K39" s="20" t="s">
        <v>92</v>
      </c>
      <c r="L39" s="23">
        <f>ROUND(AVERAGE(I40,J40,K40),2)</f>
        <v>92.87</v>
      </c>
      <c r="M39" s="40">
        <v>60.0</v>
      </c>
      <c r="N39" s="24">
        <v>0.0</v>
      </c>
      <c r="O39" s="40">
        <v>1.0</v>
      </c>
      <c r="P39" s="24">
        <v>1.0</v>
      </c>
      <c r="Q39" s="26">
        <f>SUM(M39:P40)</f>
        <v>62</v>
      </c>
      <c r="R39" s="27">
        <f>L39*Q39</f>
        <v>5757.94</v>
      </c>
      <c r="S39" s="6"/>
      <c r="T39" s="28">
        <f>SMALL(E40:K40,1)+(SMALL(E40:K40,1)*0.5)</f>
        <v>128.55</v>
      </c>
      <c r="U39" s="29">
        <f>LARGE(E40:K40,1)</f>
        <v>103</v>
      </c>
      <c r="V39" s="6"/>
      <c r="W39" s="6"/>
      <c r="X39" s="6"/>
      <c r="Y39" s="6"/>
      <c r="Z39" s="6"/>
      <c r="AA39" s="6"/>
      <c r="AB39" s="6"/>
      <c r="AC39" s="6"/>
    </row>
    <row r="40" ht="81.0" customHeight="1">
      <c r="A40" s="30"/>
      <c r="B40" s="30"/>
      <c r="C40" s="30"/>
      <c r="D40" s="30"/>
      <c r="E40" s="41"/>
      <c r="F40" s="41"/>
      <c r="G40" s="42"/>
      <c r="H40" s="41"/>
      <c r="I40" s="41">
        <v>103.0</v>
      </c>
      <c r="J40" s="41">
        <v>89.9</v>
      </c>
      <c r="K40" s="41">
        <v>85.7</v>
      </c>
      <c r="L40" s="30"/>
      <c r="M40" s="30"/>
      <c r="N40" s="30"/>
      <c r="O40" s="30"/>
      <c r="P40" s="30"/>
      <c r="Q40" s="30"/>
      <c r="R40" s="30"/>
      <c r="S40" s="6"/>
      <c r="T40" s="35"/>
      <c r="U40" s="36" t="b">
        <f>IF(U39&lt;T39,TRUE,FALSE)</f>
        <v>1</v>
      </c>
      <c r="V40" s="6"/>
      <c r="W40" s="6"/>
      <c r="X40" s="6"/>
      <c r="Y40" s="6"/>
      <c r="Z40" s="6"/>
      <c r="AA40" s="6"/>
      <c r="AB40" s="6"/>
      <c r="AC40" s="6"/>
    </row>
    <row r="41" ht="19.5" customHeight="1">
      <c r="A41" s="16">
        <v>20.0</v>
      </c>
      <c r="B41" s="17" t="s">
        <v>6</v>
      </c>
      <c r="C41" s="51">
        <v>817280.0</v>
      </c>
      <c r="D41" s="57" t="s">
        <v>93</v>
      </c>
      <c r="E41" s="20" t="s">
        <v>20</v>
      </c>
      <c r="F41" s="20"/>
      <c r="G41" s="21" t="s">
        <v>22</v>
      </c>
      <c r="H41" s="20"/>
      <c r="I41" s="20" t="s">
        <v>33</v>
      </c>
      <c r="J41" s="20" t="s">
        <v>94</v>
      </c>
      <c r="K41" s="20"/>
      <c r="L41" s="23">
        <f>ROUND(AVERAGE(E42,G42,I42,J42),2)</f>
        <v>122.52</v>
      </c>
      <c r="M41" s="40">
        <v>150.0</v>
      </c>
      <c r="N41" s="24">
        <v>0.0</v>
      </c>
      <c r="O41" s="40">
        <v>0.0</v>
      </c>
      <c r="P41" s="44">
        <v>2.0</v>
      </c>
      <c r="Q41" s="26">
        <f>SUM(M41:P42)</f>
        <v>152</v>
      </c>
      <c r="R41" s="27">
        <f>L41*Q41</f>
        <v>18623.04</v>
      </c>
      <c r="S41" s="6"/>
      <c r="T41" s="28">
        <f>SMALL(E42:K42,1)+(SMALL(E42:K42,1)*0.5)</f>
        <v>149.85</v>
      </c>
      <c r="U41" s="29">
        <f>LARGE(E42:K42,1)</f>
        <v>132.01</v>
      </c>
      <c r="V41" s="6"/>
      <c r="W41" s="6"/>
      <c r="X41" s="6"/>
      <c r="Y41" s="6"/>
      <c r="Z41" s="6"/>
      <c r="AA41" s="6"/>
      <c r="AB41" s="6"/>
      <c r="AC41" s="6"/>
    </row>
    <row r="42" ht="57.0" customHeight="1">
      <c r="A42" s="30"/>
      <c r="B42" s="30"/>
      <c r="C42" s="30"/>
      <c r="D42" s="30"/>
      <c r="E42" s="41">
        <v>132.01</v>
      </c>
      <c r="F42" s="41"/>
      <c r="G42" s="42">
        <v>128.16</v>
      </c>
      <c r="H42" s="41"/>
      <c r="I42" s="41">
        <v>130.0</v>
      </c>
      <c r="J42" s="41">
        <v>99.9</v>
      </c>
      <c r="K42" s="41"/>
      <c r="L42" s="30"/>
      <c r="M42" s="30"/>
      <c r="N42" s="30"/>
      <c r="O42" s="30"/>
      <c r="P42" s="30"/>
      <c r="Q42" s="30"/>
      <c r="R42" s="30"/>
      <c r="S42" s="6"/>
      <c r="T42" s="35"/>
      <c r="U42" s="36" t="b">
        <f>IF(U41&lt;T41,TRUE,FALSE)</f>
        <v>1</v>
      </c>
      <c r="V42" s="6"/>
      <c r="W42" s="6"/>
      <c r="X42" s="6"/>
      <c r="Y42" s="6"/>
      <c r="Z42" s="6"/>
      <c r="AA42" s="6"/>
      <c r="AB42" s="6"/>
      <c r="AC42" s="6"/>
    </row>
    <row r="43" ht="19.5" customHeight="1">
      <c r="A43" s="16">
        <v>21.0</v>
      </c>
      <c r="B43" s="17" t="s">
        <v>6</v>
      </c>
      <c r="C43" s="51">
        <v>817281.0</v>
      </c>
      <c r="D43" s="38" t="s">
        <v>95</v>
      </c>
      <c r="E43" s="20" t="s">
        <v>20</v>
      </c>
      <c r="F43" s="20"/>
      <c r="G43" s="21" t="s">
        <v>22</v>
      </c>
      <c r="H43" s="20"/>
      <c r="I43" s="20" t="s">
        <v>96</v>
      </c>
      <c r="J43" s="20" t="s">
        <v>97</v>
      </c>
      <c r="K43" s="20" t="s">
        <v>98</v>
      </c>
      <c r="L43" s="23">
        <f>ROUND(AVERAGE(E44,G44,I44),2)</f>
        <v>120.02</v>
      </c>
      <c r="M43" s="40">
        <v>140.0</v>
      </c>
      <c r="N43" s="24">
        <v>0.0</v>
      </c>
      <c r="O43" s="40">
        <v>0.0</v>
      </c>
      <c r="P43" s="24">
        <v>2.0</v>
      </c>
      <c r="Q43" s="26">
        <f>SUM(M43:P44)</f>
        <v>142</v>
      </c>
      <c r="R43" s="27">
        <f>L43*Q43</f>
        <v>17042.84</v>
      </c>
      <c r="S43" s="6"/>
      <c r="T43" s="28">
        <f>SMALL(E44:K44,1)+(SMALL(E44:K44,1)*0.5)</f>
        <v>149.85</v>
      </c>
      <c r="U43" s="29">
        <f>LARGE(E44:K44,1)</f>
        <v>280</v>
      </c>
      <c r="V43" s="6"/>
      <c r="W43" s="6"/>
      <c r="X43" s="6"/>
      <c r="Y43" s="6"/>
      <c r="Z43" s="6"/>
      <c r="AA43" s="6"/>
      <c r="AB43" s="6"/>
      <c r="AC43" s="6"/>
    </row>
    <row r="44" ht="53.25" customHeight="1">
      <c r="A44" s="30"/>
      <c r="B44" s="30"/>
      <c r="C44" s="30"/>
      <c r="D44" s="30"/>
      <c r="E44" s="41">
        <v>132.01</v>
      </c>
      <c r="F44" s="41"/>
      <c r="G44" s="42">
        <v>128.16</v>
      </c>
      <c r="H44" s="41"/>
      <c r="I44" s="41">
        <v>99.9</v>
      </c>
      <c r="J44" s="46">
        <v>280.0</v>
      </c>
      <c r="K44" s="46">
        <v>160.0</v>
      </c>
      <c r="L44" s="30"/>
      <c r="M44" s="30"/>
      <c r="N44" s="30"/>
      <c r="O44" s="30"/>
      <c r="P44" s="30"/>
      <c r="Q44" s="30"/>
      <c r="R44" s="30"/>
      <c r="S44" s="6"/>
      <c r="T44" s="35"/>
      <c r="U44" s="36" t="b">
        <f>IF(U43&lt;T43,TRUE,FALSE)</f>
        <v>0</v>
      </c>
      <c r="V44" s="6"/>
      <c r="W44" s="6"/>
      <c r="X44" s="6"/>
      <c r="Y44" s="6"/>
      <c r="Z44" s="6"/>
      <c r="AA44" s="6"/>
      <c r="AB44" s="6"/>
      <c r="AC44" s="6"/>
    </row>
    <row r="45" ht="19.5" customHeight="1">
      <c r="A45" s="16">
        <v>22.0</v>
      </c>
      <c r="B45" s="17" t="s">
        <v>6</v>
      </c>
      <c r="C45" s="51">
        <v>817282.0</v>
      </c>
      <c r="D45" s="38" t="s">
        <v>99</v>
      </c>
      <c r="E45" s="20" t="s">
        <v>20</v>
      </c>
      <c r="F45" s="20"/>
      <c r="G45" s="21" t="s">
        <v>22</v>
      </c>
      <c r="H45" s="20"/>
      <c r="I45" s="20" t="s">
        <v>100</v>
      </c>
      <c r="J45" s="50" t="s">
        <v>101</v>
      </c>
      <c r="K45" s="20" t="s">
        <v>102</v>
      </c>
      <c r="L45" s="23">
        <f>ROUND(AVERAGE(E46,G46,K46),2)</f>
        <v>139.39</v>
      </c>
      <c r="M45" s="40">
        <v>140.0</v>
      </c>
      <c r="N45" s="24">
        <v>0.0</v>
      </c>
      <c r="O45" s="40">
        <v>0.0</v>
      </c>
      <c r="P45" s="24">
        <v>4.0</v>
      </c>
      <c r="Q45" s="26">
        <f>SUM(M45:P46)</f>
        <v>144</v>
      </c>
      <c r="R45" s="27">
        <f>L45*Q45</f>
        <v>20072.16</v>
      </c>
      <c r="S45" s="6"/>
      <c r="T45" s="28">
        <f>SMALL(E46:K46,1)+(SMALL(E46:K46,1)*0.5)</f>
        <v>72.81</v>
      </c>
      <c r="U45" s="29">
        <f>LARGE(E46:K46,1)</f>
        <v>158</v>
      </c>
      <c r="V45" s="6"/>
      <c r="W45" s="6"/>
      <c r="X45" s="6"/>
      <c r="Y45" s="6"/>
      <c r="Z45" s="6"/>
      <c r="AA45" s="6"/>
      <c r="AB45" s="6"/>
      <c r="AC45" s="6"/>
    </row>
    <row r="46" ht="58.5" customHeight="1">
      <c r="A46" s="30"/>
      <c r="B46" s="30"/>
      <c r="C46" s="30"/>
      <c r="D46" s="30"/>
      <c r="E46" s="41">
        <v>132.01</v>
      </c>
      <c r="F46" s="41"/>
      <c r="G46" s="42">
        <v>128.16</v>
      </c>
      <c r="H46" s="41"/>
      <c r="I46" s="46">
        <v>48.54</v>
      </c>
      <c r="J46" s="46">
        <v>80.0</v>
      </c>
      <c r="K46" s="41">
        <v>158.0</v>
      </c>
      <c r="L46" s="30"/>
      <c r="M46" s="30"/>
      <c r="N46" s="30"/>
      <c r="O46" s="30"/>
      <c r="P46" s="30"/>
      <c r="Q46" s="30"/>
      <c r="R46" s="30"/>
      <c r="S46" s="6"/>
      <c r="T46" s="35"/>
      <c r="U46" s="36" t="b">
        <f>IF(U45&lt;T45,TRUE,FALSE)</f>
        <v>0</v>
      </c>
      <c r="V46" s="6"/>
      <c r="W46" s="6"/>
      <c r="X46" s="6"/>
      <c r="Y46" s="6"/>
      <c r="Z46" s="6"/>
      <c r="AA46" s="6"/>
      <c r="AB46" s="6"/>
      <c r="AC46" s="6"/>
    </row>
    <row r="47" ht="19.5" customHeight="1">
      <c r="A47" s="16">
        <v>23.0</v>
      </c>
      <c r="B47" s="17" t="s">
        <v>6</v>
      </c>
      <c r="C47" s="51">
        <v>817283.0</v>
      </c>
      <c r="D47" s="38" t="s">
        <v>103</v>
      </c>
      <c r="E47" s="20"/>
      <c r="F47" s="20"/>
      <c r="G47" s="21"/>
      <c r="H47" s="20"/>
      <c r="I47" s="20" t="s">
        <v>94</v>
      </c>
      <c r="J47" s="20" t="s">
        <v>104</v>
      </c>
      <c r="K47" s="20" t="s">
        <v>105</v>
      </c>
      <c r="L47" s="23">
        <f>ROUND(AVERAGE(I48,K48,J48),2)</f>
        <v>174.14</v>
      </c>
      <c r="M47" s="40">
        <v>90.0</v>
      </c>
      <c r="N47" s="24">
        <v>0.0</v>
      </c>
      <c r="O47" s="40">
        <v>0.0</v>
      </c>
      <c r="P47" s="24">
        <v>2.0</v>
      </c>
      <c r="Q47" s="26">
        <f>SUM(M47:P48)</f>
        <v>92</v>
      </c>
      <c r="R47" s="27">
        <f>L47*Q47</f>
        <v>16020.88</v>
      </c>
      <c r="S47" s="6"/>
      <c r="T47" s="28">
        <f>SMALL(E48:K48,1)+(SMALL(E48:K48,1)*0.5)</f>
        <v>244.35</v>
      </c>
      <c r="U47" s="29">
        <f>LARGE(E48:K48,1)</f>
        <v>180</v>
      </c>
      <c r="V47" s="6"/>
      <c r="W47" s="6"/>
      <c r="X47" s="6"/>
      <c r="Y47" s="6"/>
      <c r="Z47" s="6"/>
      <c r="AA47" s="6"/>
      <c r="AB47" s="6"/>
      <c r="AC47" s="6"/>
    </row>
    <row r="48" ht="35.25" customHeight="1">
      <c r="A48" s="30"/>
      <c r="B48" s="30"/>
      <c r="C48" s="30"/>
      <c r="D48" s="30"/>
      <c r="E48" s="41"/>
      <c r="F48" s="41"/>
      <c r="G48" s="42"/>
      <c r="H48" s="41"/>
      <c r="I48" s="41">
        <v>162.9</v>
      </c>
      <c r="J48" s="41">
        <v>180.0</v>
      </c>
      <c r="K48" s="41">
        <v>179.51</v>
      </c>
      <c r="L48" s="30"/>
      <c r="M48" s="30"/>
      <c r="N48" s="30"/>
      <c r="O48" s="30"/>
      <c r="P48" s="30"/>
      <c r="Q48" s="30"/>
      <c r="R48" s="30"/>
      <c r="S48" s="6"/>
      <c r="T48" s="35"/>
      <c r="U48" s="36" t="b">
        <f>IF(U47&lt;T47,TRUE,FALSE)</f>
        <v>1</v>
      </c>
      <c r="V48" s="6"/>
      <c r="W48" s="6"/>
      <c r="X48" s="6"/>
      <c r="Y48" s="6"/>
      <c r="Z48" s="6"/>
      <c r="AA48" s="6"/>
      <c r="AB48" s="6"/>
      <c r="AC48" s="6"/>
    </row>
    <row r="49" ht="20.25" customHeight="1">
      <c r="A49" s="16">
        <v>24.0</v>
      </c>
      <c r="B49" s="17" t="s">
        <v>6</v>
      </c>
      <c r="C49" s="51">
        <v>817302.0</v>
      </c>
      <c r="D49" s="58" t="s">
        <v>106</v>
      </c>
      <c r="E49" s="20"/>
      <c r="F49" s="20"/>
      <c r="G49" s="21"/>
      <c r="H49" s="20"/>
      <c r="I49" s="20" t="s">
        <v>29</v>
      </c>
      <c r="J49" s="20" t="s">
        <v>107</v>
      </c>
      <c r="K49" s="20" t="s">
        <v>108</v>
      </c>
      <c r="L49" s="23">
        <f>ROUND(AVERAGE(I50,J50,K50),2)</f>
        <v>129.49</v>
      </c>
      <c r="M49" s="40">
        <v>155.0</v>
      </c>
      <c r="N49" s="24">
        <v>0.0</v>
      </c>
      <c r="O49" s="40">
        <v>0.0</v>
      </c>
      <c r="P49" s="24">
        <v>1.0</v>
      </c>
      <c r="Q49" s="26">
        <f>SUM(M49:P50)</f>
        <v>156</v>
      </c>
      <c r="R49" s="27">
        <f>L49*Q49</f>
        <v>20200.44</v>
      </c>
      <c r="S49" s="6"/>
      <c r="T49" s="28">
        <f>SMALL(E50:K50,1)+(SMALL(E50:K50,1)*0.5)</f>
        <v>147.84</v>
      </c>
      <c r="U49" s="29">
        <f>LARGE(E50:K50,1)</f>
        <v>148</v>
      </c>
      <c r="V49" s="6"/>
      <c r="W49" s="6"/>
      <c r="X49" s="6"/>
      <c r="Y49" s="6"/>
      <c r="Z49" s="6"/>
      <c r="AA49" s="6"/>
      <c r="AB49" s="6"/>
      <c r="AC49" s="6"/>
    </row>
    <row r="50" ht="20.25" customHeight="1">
      <c r="A50" s="30"/>
      <c r="B50" s="30"/>
      <c r="C50" s="30"/>
      <c r="D50" s="53"/>
      <c r="E50" s="41"/>
      <c r="F50" s="41"/>
      <c r="G50" s="42"/>
      <c r="H50" s="41"/>
      <c r="I50" s="41">
        <v>98.56</v>
      </c>
      <c r="J50" s="41">
        <v>141.9</v>
      </c>
      <c r="K50" s="41">
        <v>148.0</v>
      </c>
      <c r="L50" s="30"/>
      <c r="M50" s="30"/>
      <c r="N50" s="30"/>
      <c r="O50" s="30"/>
      <c r="P50" s="30"/>
      <c r="Q50" s="30"/>
      <c r="R50" s="30"/>
      <c r="S50" s="6"/>
      <c r="T50" s="35"/>
      <c r="U50" s="36" t="b">
        <f>IF(U49&lt;T49,TRUE,FALSE)</f>
        <v>0</v>
      </c>
      <c r="V50" s="6"/>
      <c r="W50" s="6"/>
      <c r="X50" s="6"/>
      <c r="Y50" s="6"/>
      <c r="Z50" s="6"/>
      <c r="AA50" s="6"/>
      <c r="AB50" s="6"/>
      <c r="AC50" s="6"/>
    </row>
    <row r="51" ht="20.25" customHeight="1">
      <c r="A51" s="16">
        <v>25.0</v>
      </c>
      <c r="B51" s="17" t="s">
        <v>6</v>
      </c>
      <c r="C51" s="51">
        <v>817293.0</v>
      </c>
      <c r="D51" s="57" t="s">
        <v>109</v>
      </c>
      <c r="E51" s="20"/>
      <c r="F51" s="20"/>
      <c r="G51" s="21"/>
      <c r="H51" s="20"/>
      <c r="I51" s="20" t="s">
        <v>110</v>
      </c>
      <c r="J51" s="20" t="s">
        <v>33</v>
      </c>
      <c r="K51" s="20" t="s">
        <v>111</v>
      </c>
      <c r="L51" s="23">
        <f>ROUND(AVERAGE(I52,J52,K52),2)</f>
        <v>64.99</v>
      </c>
      <c r="M51" s="40">
        <v>80.0</v>
      </c>
      <c r="N51" s="24">
        <v>0.0</v>
      </c>
      <c r="O51" s="40">
        <v>0.0</v>
      </c>
      <c r="P51" s="44">
        <v>3.0</v>
      </c>
      <c r="Q51" s="26">
        <f>SUM(M51:P52)</f>
        <v>83</v>
      </c>
      <c r="R51" s="27">
        <f>L51*Q51</f>
        <v>5394.17</v>
      </c>
      <c r="S51" s="6"/>
      <c r="T51" s="28">
        <f>SMALL(E52:K52,1)+(SMALL(E52:K52,1)*0.5)</f>
        <v>89.985</v>
      </c>
      <c r="U51" s="29">
        <f>LARGE(E52:K52,1)</f>
        <v>74.99</v>
      </c>
      <c r="V51" s="6"/>
      <c r="W51" s="6"/>
      <c r="X51" s="6"/>
      <c r="Y51" s="6"/>
      <c r="Z51" s="6"/>
      <c r="AA51" s="6"/>
      <c r="AB51" s="6"/>
      <c r="AC51" s="6"/>
    </row>
    <row r="52" ht="26.25" customHeight="1">
      <c r="A52" s="30"/>
      <c r="B52" s="30"/>
      <c r="C52" s="30"/>
      <c r="D52" s="30"/>
      <c r="E52" s="41"/>
      <c r="F52" s="41"/>
      <c r="G52" s="42"/>
      <c r="H52" s="41"/>
      <c r="I52" s="41">
        <v>59.99</v>
      </c>
      <c r="J52" s="41">
        <v>59.99</v>
      </c>
      <c r="K52" s="41">
        <v>74.99</v>
      </c>
      <c r="L52" s="30"/>
      <c r="M52" s="30"/>
      <c r="N52" s="30"/>
      <c r="O52" s="30"/>
      <c r="P52" s="30"/>
      <c r="Q52" s="30"/>
      <c r="R52" s="30"/>
      <c r="S52" s="48"/>
      <c r="T52" s="35"/>
      <c r="U52" s="36" t="b">
        <f>IF(U51&lt;T51,TRUE,FALSE)</f>
        <v>1</v>
      </c>
      <c r="V52" s="48"/>
      <c r="W52" s="48"/>
      <c r="X52" s="48"/>
      <c r="Y52" s="48"/>
      <c r="Z52" s="48"/>
      <c r="AA52" s="48"/>
      <c r="AB52" s="48"/>
      <c r="AC52" s="48"/>
    </row>
    <row r="53" ht="18.75" customHeight="1">
      <c r="A53" s="16">
        <v>26.0</v>
      </c>
      <c r="B53" s="59" t="s">
        <v>6</v>
      </c>
      <c r="C53" s="51">
        <v>817310.0</v>
      </c>
      <c r="D53" s="60" t="s">
        <v>112</v>
      </c>
      <c r="E53" s="20"/>
      <c r="F53" s="20"/>
      <c r="G53" s="21"/>
      <c r="H53" s="20"/>
      <c r="I53" s="20" t="s">
        <v>113</v>
      </c>
      <c r="J53" s="20" t="s">
        <v>114</v>
      </c>
      <c r="K53" s="20" t="s">
        <v>115</v>
      </c>
      <c r="L53" s="23">
        <f>ROUND(AVERAGE(I54,J54,K54),2)</f>
        <v>141.97</v>
      </c>
      <c r="M53" s="40">
        <v>55.0</v>
      </c>
      <c r="N53" s="24">
        <v>0.0</v>
      </c>
      <c r="O53" s="40">
        <v>0.0</v>
      </c>
      <c r="P53" s="24">
        <v>2.0</v>
      </c>
      <c r="Q53" s="26">
        <f>SUM(M53:P54)</f>
        <v>57</v>
      </c>
      <c r="R53" s="27">
        <f>L53*Q53</f>
        <v>8092.29</v>
      </c>
      <c r="S53" s="61"/>
      <c r="T53" s="28">
        <f>SMALL(E54:K54,1)+(SMALL(E54:K54,1)*0.5)</f>
        <v>190.5</v>
      </c>
      <c r="U53" s="29">
        <f>LARGE(E54:K54,1)</f>
        <v>159</v>
      </c>
      <c r="V53" s="6"/>
      <c r="W53" s="6"/>
      <c r="X53" s="6"/>
      <c r="Y53" s="6"/>
      <c r="Z53" s="6"/>
      <c r="AA53" s="6"/>
      <c r="AB53" s="6"/>
      <c r="AC53" s="6"/>
    </row>
    <row r="54" ht="15.0" customHeight="1">
      <c r="A54" s="30"/>
      <c r="B54" s="30"/>
      <c r="C54" s="30"/>
      <c r="D54" s="53"/>
      <c r="E54" s="41"/>
      <c r="F54" s="41"/>
      <c r="G54" s="42"/>
      <c r="H54" s="41"/>
      <c r="I54" s="41">
        <v>159.0</v>
      </c>
      <c r="J54" s="41">
        <v>139.9</v>
      </c>
      <c r="K54" s="41">
        <v>127.0</v>
      </c>
      <c r="L54" s="30"/>
      <c r="M54" s="30"/>
      <c r="N54" s="30"/>
      <c r="O54" s="30"/>
      <c r="P54" s="30"/>
      <c r="Q54" s="30"/>
      <c r="R54" s="30"/>
      <c r="S54" s="61"/>
      <c r="T54" s="35"/>
      <c r="U54" s="36" t="b">
        <f>IF(U53&lt;T53,TRUE,FALSE)</f>
        <v>1</v>
      </c>
      <c r="V54" s="6"/>
      <c r="W54" s="6"/>
      <c r="X54" s="6"/>
      <c r="Y54" s="6"/>
      <c r="Z54" s="6"/>
      <c r="AA54" s="6"/>
      <c r="AB54" s="6"/>
      <c r="AC54" s="6"/>
    </row>
    <row r="55" ht="19.5" customHeight="1">
      <c r="A55" s="16">
        <v>27.0</v>
      </c>
      <c r="B55" s="17" t="s">
        <v>6</v>
      </c>
      <c r="C55" s="37">
        <v>803863.0</v>
      </c>
      <c r="D55" s="62" t="s">
        <v>116</v>
      </c>
      <c r="E55" s="20"/>
      <c r="F55" s="20"/>
      <c r="G55" s="20"/>
      <c r="H55" s="20" t="s">
        <v>117</v>
      </c>
      <c r="I55" s="20" t="s">
        <v>118</v>
      </c>
      <c r="J55" s="20" t="s">
        <v>119</v>
      </c>
      <c r="K55" s="20" t="s">
        <v>120</v>
      </c>
      <c r="L55" s="23">
        <f>ROUND(AVERAGE(H56,I56,J56,K56),2)</f>
        <v>66.79</v>
      </c>
      <c r="M55" s="25">
        <v>236.0</v>
      </c>
      <c r="N55" s="24">
        <v>0.0</v>
      </c>
      <c r="O55" s="40">
        <v>4.0</v>
      </c>
      <c r="P55" s="24">
        <v>5.0</v>
      </c>
      <c r="Q55" s="26">
        <f>SUM(M55:P56)</f>
        <v>245</v>
      </c>
      <c r="R55" s="27">
        <f>L55*Q55</f>
        <v>16363.55</v>
      </c>
      <c r="S55" s="6"/>
      <c r="T55" s="28">
        <f>SMALL(E56:K56,1)+(SMALL(E56:K56,1)*0.5)</f>
        <v>93.75</v>
      </c>
      <c r="U55" s="29">
        <f>LARGE(E56:K56,1)</f>
        <v>69.9</v>
      </c>
      <c r="V55" s="48"/>
      <c r="W55" s="48"/>
      <c r="X55" s="48"/>
      <c r="Y55" s="48"/>
      <c r="Z55" s="48"/>
      <c r="AA55" s="48"/>
      <c r="AB55" s="48"/>
      <c r="AC55" s="48"/>
    </row>
    <row r="56" ht="19.5" customHeight="1">
      <c r="A56" s="30"/>
      <c r="B56" s="30"/>
      <c r="C56" s="30"/>
      <c r="D56" s="30"/>
      <c r="E56" s="41"/>
      <c r="F56" s="41"/>
      <c r="G56" s="41"/>
      <c r="H56" s="41">
        <v>62.5</v>
      </c>
      <c r="I56" s="41">
        <v>69.9</v>
      </c>
      <c r="J56" s="41">
        <v>68.35</v>
      </c>
      <c r="K56" s="41">
        <v>66.4</v>
      </c>
      <c r="L56" s="30"/>
      <c r="M56" s="30"/>
      <c r="N56" s="30"/>
      <c r="O56" s="30"/>
      <c r="P56" s="30"/>
      <c r="Q56" s="30"/>
      <c r="R56" s="30"/>
      <c r="S56" s="6"/>
      <c r="T56" s="35"/>
      <c r="U56" s="36" t="b">
        <f>IF(U55&lt;T55,TRUE,FALSE)</f>
        <v>1</v>
      </c>
      <c r="V56" s="48"/>
      <c r="W56" s="48"/>
      <c r="X56" s="48"/>
      <c r="Y56" s="48"/>
      <c r="Z56" s="48"/>
      <c r="AA56" s="48"/>
      <c r="AB56" s="48"/>
      <c r="AC56" s="48"/>
    </row>
    <row r="57" ht="18.0" customHeight="1">
      <c r="A57" s="16">
        <v>28.0</v>
      </c>
      <c r="B57" s="59" t="s">
        <v>6</v>
      </c>
      <c r="C57" s="18">
        <v>817285.0</v>
      </c>
      <c r="D57" s="58" t="s">
        <v>121</v>
      </c>
      <c r="E57" s="20"/>
      <c r="F57" s="20"/>
      <c r="G57" s="21"/>
      <c r="H57" s="20"/>
      <c r="I57" s="20" t="s">
        <v>122</v>
      </c>
      <c r="J57" s="20" t="s">
        <v>94</v>
      </c>
      <c r="K57" s="20" t="s">
        <v>33</v>
      </c>
      <c r="L57" s="23">
        <f>ROUND(AVERAGE(I58,J58,K58),2)</f>
        <v>42.17</v>
      </c>
      <c r="M57" s="40">
        <v>130.0</v>
      </c>
      <c r="N57" s="24">
        <v>0.0</v>
      </c>
      <c r="O57" s="40">
        <v>0.0</v>
      </c>
      <c r="P57" s="24">
        <v>2.0</v>
      </c>
      <c r="Q57" s="26">
        <f>SUM(M57:P58)</f>
        <v>132</v>
      </c>
      <c r="R57" s="27">
        <f>L57*Q57</f>
        <v>5566.44</v>
      </c>
      <c r="S57" s="6"/>
      <c r="T57" s="28">
        <f>SMALL(E58:K58,1)+(SMALL(E58:K58,1)*0.5)</f>
        <v>51.6</v>
      </c>
      <c r="U57" s="29">
        <f>LARGE(E58:K58,1)</f>
        <v>47.2</v>
      </c>
      <c r="V57" s="48"/>
      <c r="W57" s="48"/>
      <c r="X57" s="48"/>
      <c r="Y57" s="48"/>
      <c r="Z57" s="48"/>
      <c r="AA57" s="48"/>
      <c r="AB57" s="48"/>
      <c r="AC57" s="48"/>
    </row>
    <row r="58" ht="29.25" customHeight="1">
      <c r="A58" s="30"/>
      <c r="B58" s="30"/>
      <c r="C58" s="30"/>
      <c r="D58" s="53"/>
      <c r="E58" s="41"/>
      <c r="F58" s="41"/>
      <c r="G58" s="42"/>
      <c r="H58" s="41"/>
      <c r="I58" s="41">
        <v>44.9</v>
      </c>
      <c r="J58" s="41">
        <v>34.4</v>
      </c>
      <c r="K58" s="41">
        <v>47.2</v>
      </c>
      <c r="L58" s="30"/>
      <c r="M58" s="30"/>
      <c r="N58" s="30"/>
      <c r="O58" s="30"/>
      <c r="P58" s="30"/>
      <c r="Q58" s="30"/>
      <c r="R58" s="30"/>
      <c r="S58" s="63"/>
      <c r="T58" s="35"/>
      <c r="U58" s="36" t="b">
        <f>IF(U57&lt;T57,TRUE,FALSE)</f>
        <v>1</v>
      </c>
      <c r="V58" s="48"/>
      <c r="W58" s="48"/>
      <c r="X58" s="48"/>
      <c r="Y58" s="48"/>
      <c r="Z58" s="48"/>
      <c r="AA58" s="48"/>
      <c r="AB58" s="48"/>
      <c r="AC58" s="48"/>
    </row>
    <row r="59" ht="19.5" customHeight="1">
      <c r="A59" s="16">
        <v>29.0</v>
      </c>
      <c r="B59" s="17" t="s">
        <v>6</v>
      </c>
      <c r="C59" s="51">
        <v>794515.0</v>
      </c>
      <c r="D59" s="62" t="s">
        <v>123</v>
      </c>
      <c r="E59" s="20"/>
      <c r="F59" s="20"/>
      <c r="G59" s="20"/>
      <c r="H59" s="20" t="s">
        <v>124</v>
      </c>
      <c r="I59" s="20" t="s">
        <v>125</v>
      </c>
      <c r="J59" s="20" t="s">
        <v>126</v>
      </c>
      <c r="K59" s="20" t="s">
        <v>127</v>
      </c>
      <c r="L59" s="23">
        <f>ROUND(AVERAGE(H60,J60,K60),2)</f>
        <v>36.08</v>
      </c>
      <c r="M59" s="40">
        <v>130.0</v>
      </c>
      <c r="N59" s="24">
        <v>0.0</v>
      </c>
      <c r="O59" s="40">
        <v>3.0</v>
      </c>
      <c r="P59" s="24">
        <v>7.0</v>
      </c>
      <c r="Q59" s="26">
        <f>SUM(M59:P60)</f>
        <v>140</v>
      </c>
      <c r="R59" s="27">
        <f>L59*Q59</f>
        <v>5051.2</v>
      </c>
      <c r="S59" s="6"/>
      <c r="T59" s="28">
        <f>SMALL(E60:K60,1)+(SMALL(E60:K60,1)*0.5)</f>
        <v>49.86</v>
      </c>
      <c r="U59" s="29">
        <f>LARGE(E60:K60,1)</f>
        <v>57.99</v>
      </c>
      <c r="V59" s="48"/>
      <c r="W59" s="48"/>
      <c r="X59" s="48"/>
      <c r="Y59" s="48"/>
      <c r="Z59" s="48"/>
      <c r="AA59" s="48"/>
      <c r="AB59" s="48"/>
      <c r="AC59" s="48"/>
    </row>
    <row r="60" ht="19.5" customHeight="1">
      <c r="A60" s="30"/>
      <c r="B60" s="30"/>
      <c r="C60" s="30"/>
      <c r="D60" s="30"/>
      <c r="E60" s="41"/>
      <c r="F60" s="41"/>
      <c r="G60" s="41"/>
      <c r="H60" s="41">
        <v>36.0</v>
      </c>
      <c r="I60" s="46">
        <v>57.99</v>
      </c>
      <c r="J60" s="41">
        <v>33.24</v>
      </c>
      <c r="K60" s="41">
        <v>39.0</v>
      </c>
      <c r="L60" s="30"/>
      <c r="M60" s="30"/>
      <c r="N60" s="30"/>
      <c r="O60" s="30"/>
      <c r="P60" s="30"/>
      <c r="Q60" s="30"/>
      <c r="R60" s="30"/>
      <c r="S60" s="6"/>
      <c r="T60" s="35"/>
      <c r="U60" s="36" t="b">
        <f>IF(U59&lt;T59,TRUE,FALSE)</f>
        <v>0</v>
      </c>
      <c r="V60" s="48"/>
      <c r="W60" s="48"/>
      <c r="X60" s="48"/>
      <c r="Y60" s="48"/>
      <c r="Z60" s="48"/>
      <c r="AA60" s="48"/>
      <c r="AB60" s="48"/>
      <c r="AC60" s="48"/>
    </row>
    <row r="61" ht="19.5" customHeight="1">
      <c r="A61" s="16">
        <v>30.0</v>
      </c>
      <c r="B61" s="17" t="s">
        <v>6</v>
      </c>
      <c r="C61" s="51">
        <v>799837.0</v>
      </c>
      <c r="D61" s="62" t="s">
        <v>128</v>
      </c>
      <c r="E61" s="20" t="s">
        <v>20</v>
      </c>
      <c r="F61" s="20"/>
      <c r="G61" s="21" t="s">
        <v>22</v>
      </c>
      <c r="H61" s="20" t="s">
        <v>117</v>
      </c>
      <c r="I61" s="20"/>
      <c r="J61" s="20"/>
      <c r="K61" s="20" t="s">
        <v>129</v>
      </c>
      <c r="L61" s="23">
        <f>ROUND(AVERAGE(E62,G62,K62),2)</f>
        <v>24.37</v>
      </c>
      <c r="M61" s="40">
        <v>591.0</v>
      </c>
      <c r="N61" s="24">
        <v>0.0</v>
      </c>
      <c r="O61" s="40">
        <v>3.0</v>
      </c>
      <c r="P61" s="24">
        <v>0.0</v>
      </c>
      <c r="Q61" s="26">
        <f>SUM(M61:P62)</f>
        <v>594</v>
      </c>
      <c r="R61" s="27">
        <f>L61*Q61</f>
        <v>14475.78</v>
      </c>
      <c r="S61" s="6"/>
      <c r="T61" s="28">
        <f>SMALL(E62:K62,1)+(SMALL(E62:K62,1)*0.5)</f>
        <v>19.77</v>
      </c>
      <c r="U61" s="29">
        <f>LARGE(E62:K62,1)</f>
        <v>26.9</v>
      </c>
      <c r="V61" s="48"/>
      <c r="W61" s="48"/>
      <c r="X61" s="48"/>
      <c r="Y61" s="48"/>
      <c r="Z61" s="48"/>
      <c r="AA61" s="48"/>
      <c r="AB61" s="48"/>
      <c r="AC61" s="48"/>
    </row>
    <row r="62" ht="19.5" customHeight="1">
      <c r="A62" s="30"/>
      <c r="B62" s="30"/>
      <c r="C62" s="30"/>
      <c r="D62" s="30"/>
      <c r="E62" s="41">
        <v>25.0</v>
      </c>
      <c r="F62" s="41"/>
      <c r="G62" s="42">
        <v>21.2</v>
      </c>
      <c r="H62" s="46">
        <v>13.18</v>
      </c>
      <c r="I62" s="41"/>
      <c r="J62" s="41"/>
      <c r="K62" s="41">
        <v>26.9</v>
      </c>
      <c r="L62" s="30"/>
      <c r="M62" s="30"/>
      <c r="N62" s="30"/>
      <c r="O62" s="30"/>
      <c r="P62" s="30"/>
      <c r="Q62" s="30"/>
      <c r="R62" s="30"/>
      <c r="S62" s="6"/>
      <c r="T62" s="35"/>
      <c r="U62" s="36" t="b">
        <f>IF(U61&lt;T61,TRUE,FALSE)</f>
        <v>0</v>
      </c>
      <c r="V62" s="48"/>
      <c r="W62" s="48"/>
      <c r="X62" s="48"/>
      <c r="Y62" s="48"/>
      <c r="Z62" s="48"/>
      <c r="AA62" s="48"/>
      <c r="AB62" s="48"/>
      <c r="AC62" s="48"/>
    </row>
    <row r="63" ht="22.5" customHeight="1">
      <c r="A63" s="16">
        <v>31.0</v>
      </c>
      <c r="B63" s="17" t="s">
        <v>6</v>
      </c>
      <c r="C63" s="51">
        <v>817318.0</v>
      </c>
      <c r="D63" s="64" t="s">
        <v>130</v>
      </c>
      <c r="E63" s="20"/>
      <c r="F63" s="20"/>
      <c r="G63" s="21"/>
      <c r="H63" s="20"/>
      <c r="I63" s="20" t="s">
        <v>131</v>
      </c>
      <c r="J63" s="20" t="s">
        <v>132</v>
      </c>
      <c r="K63" s="20" t="s">
        <v>31</v>
      </c>
      <c r="L63" s="23">
        <f>ROUND(AVERAGE(I64,J64,K64),2)</f>
        <v>197.26</v>
      </c>
      <c r="M63" s="40">
        <v>1802.0</v>
      </c>
      <c r="N63" s="24">
        <v>0.0</v>
      </c>
      <c r="O63" s="40">
        <v>0.0</v>
      </c>
      <c r="P63" s="40">
        <v>1.0</v>
      </c>
      <c r="Q63" s="26">
        <f>SUM(M63:P64)</f>
        <v>1803</v>
      </c>
      <c r="R63" s="27">
        <f>L63*Q63</f>
        <v>355659.78</v>
      </c>
      <c r="S63" s="61"/>
      <c r="T63" s="28">
        <f>SMALL(E64:K64,1)+(SMALL(E64:K64,1)*0.5)</f>
        <v>293.205</v>
      </c>
      <c r="U63" s="29">
        <f>LARGE(E64:K64,1)</f>
        <v>200</v>
      </c>
      <c r="V63" s="6"/>
      <c r="W63" s="6"/>
      <c r="X63" s="6"/>
      <c r="Y63" s="6"/>
      <c r="Z63" s="6"/>
      <c r="AA63" s="6"/>
      <c r="AB63" s="6"/>
      <c r="AC63" s="6"/>
    </row>
    <row r="64" ht="36.0" customHeight="1">
      <c r="A64" s="30"/>
      <c r="B64" s="30"/>
      <c r="C64" s="30"/>
      <c r="D64" s="53"/>
      <c r="E64" s="41"/>
      <c r="F64" s="41"/>
      <c r="G64" s="42"/>
      <c r="H64" s="41"/>
      <c r="I64" s="41">
        <v>196.3</v>
      </c>
      <c r="J64" s="41">
        <v>200.0</v>
      </c>
      <c r="K64" s="41">
        <v>195.47</v>
      </c>
      <c r="L64" s="30"/>
      <c r="M64" s="30"/>
      <c r="N64" s="30"/>
      <c r="O64" s="30"/>
      <c r="P64" s="30"/>
      <c r="Q64" s="30"/>
      <c r="R64" s="30"/>
      <c r="S64" s="61"/>
      <c r="T64" s="35"/>
      <c r="U64" s="36" t="b">
        <f>IF(U63&lt;T63,TRUE,FALSE)</f>
        <v>1</v>
      </c>
      <c r="V64" s="6"/>
      <c r="W64" s="6"/>
      <c r="X64" s="6"/>
      <c r="Y64" s="6"/>
      <c r="Z64" s="6"/>
      <c r="AA64" s="6"/>
      <c r="AB64" s="6"/>
      <c r="AC64" s="6"/>
    </row>
    <row r="65" ht="23.25" customHeight="1">
      <c r="A65" s="16">
        <v>32.0</v>
      </c>
      <c r="B65" s="17" t="s">
        <v>6</v>
      </c>
      <c r="C65" s="51">
        <v>817421.0</v>
      </c>
      <c r="D65" s="65" t="s">
        <v>133</v>
      </c>
      <c r="E65" s="20"/>
      <c r="F65" s="20"/>
      <c r="G65" s="21"/>
      <c r="H65" s="20"/>
      <c r="I65" s="20" t="s">
        <v>131</v>
      </c>
      <c r="J65" s="20" t="s">
        <v>132</v>
      </c>
      <c r="K65" s="20" t="s">
        <v>31</v>
      </c>
      <c r="L65" s="23">
        <f>ROUND(AVERAGE(I66,J66,K66),2)</f>
        <v>197.26</v>
      </c>
      <c r="M65" s="40">
        <v>601.0</v>
      </c>
      <c r="N65" s="24">
        <v>0.0</v>
      </c>
      <c r="O65" s="40">
        <v>0.0</v>
      </c>
      <c r="P65" s="40">
        <v>0.0</v>
      </c>
      <c r="Q65" s="26">
        <f>SUM(M65:P66)</f>
        <v>601</v>
      </c>
      <c r="R65" s="27">
        <f>L65*Q65</f>
        <v>118553.26</v>
      </c>
      <c r="S65" s="6"/>
      <c r="T65" s="28">
        <f>SMALL(E66:K66,1)+(SMALL(E66:K66,1)*0.5)</f>
        <v>293.205</v>
      </c>
      <c r="U65" s="29">
        <f>LARGE(E66:K66,1)</f>
        <v>200</v>
      </c>
      <c r="V65" s="6"/>
      <c r="W65" s="6"/>
      <c r="X65" s="6"/>
      <c r="Y65" s="6"/>
      <c r="Z65" s="6"/>
      <c r="AA65" s="6"/>
      <c r="AB65" s="6"/>
      <c r="AC65" s="6"/>
    </row>
    <row r="66" ht="46.5" customHeight="1">
      <c r="A66" s="30"/>
      <c r="B66" s="30"/>
      <c r="C66" s="30"/>
      <c r="D66" s="53"/>
      <c r="E66" s="41"/>
      <c r="F66" s="41"/>
      <c r="G66" s="42"/>
      <c r="H66" s="41"/>
      <c r="I66" s="41">
        <v>196.3</v>
      </c>
      <c r="J66" s="41">
        <v>200.0</v>
      </c>
      <c r="K66" s="41">
        <v>195.47</v>
      </c>
      <c r="L66" s="30"/>
      <c r="M66" s="30"/>
      <c r="N66" s="30"/>
      <c r="O66" s="30"/>
      <c r="P66" s="30"/>
      <c r="Q66" s="30"/>
      <c r="R66" s="30"/>
      <c r="S66" s="6"/>
      <c r="T66" s="35"/>
      <c r="U66" s="36" t="b">
        <f>IF(U65&lt;T65,TRUE,FALSE)</f>
        <v>1</v>
      </c>
      <c r="V66" s="6"/>
      <c r="W66" s="6"/>
      <c r="X66" s="6"/>
      <c r="Y66" s="6"/>
      <c r="Z66" s="6"/>
      <c r="AA66" s="6"/>
      <c r="AB66" s="6"/>
      <c r="AC66" s="6"/>
    </row>
    <row r="67" ht="18.75" customHeight="1">
      <c r="A67" s="16">
        <v>33.0</v>
      </c>
      <c r="B67" s="59" t="s">
        <v>6</v>
      </c>
      <c r="C67" s="51">
        <v>817295.0</v>
      </c>
      <c r="D67" s="38" t="s">
        <v>134</v>
      </c>
      <c r="E67" s="20"/>
      <c r="F67" s="20"/>
      <c r="G67" s="21" t="s">
        <v>22</v>
      </c>
      <c r="H67" s="20"/>
      <c r="I67" s="20" t="s">
        <v>135</v>
      </c>
      <c r="J67" s="20" t="s">
        <v>136</v>
      </c>
      <c r="K67" s="20" t="s">
        <v>137</v>
      </c>
      <c r="L67" s="23">
        <f>ROUND(AVERAGE(G68,I68,J68,K68),2)</f>
        <v>127.27</v>
      </c>
      <c r="M67" s="40">
        <v>12.0</v>
      </c>
      <c r="N67" s="24">
        <v>0.0</v>
      </c>
      <c r="O67" s="40">
        <v>0.0</v>
      </c>
      <c r="P67" s="24">
        <v>2.0</v>
      </c>
      <c r="Q67" s="26">
        <f>SUM(M67:P68)</f>
        <v>14</v>
      </c>
      <c r="R67" s="27">
        <f>L67*Q67</f>
        <v>1781.78</v>
      </c>
      <c r="S67" s="61"/>
      <c r="T67" s="28">
        <f>SMALL(E68:K68,1)+(SMALL(E68:K68,1)*0.5)</f>
        <v>176.37</v>
      </c>
      <c r="U67" s="29">
        <f>LARGE(E68:K68,1)</f>
        <v>139.09</v>
      </c>
      <c r="V67" s="66"/>
      <c r="W67" s="66"/>
      <c r="X67" s="66"/>
      <c r="Y67" s="66"/>
      <c r="Z67" s="66"/>
      <c r="AA67" s="66"/>
      <c r="AB67" s="66"/>
      <c r="AC67" s="66"/>
    </row>
    <row r="68" ht="70.5" customHeight="1">
      <c r="A68" s="30"/>
      <c r="B68" s="30"/>
      <c r="C68" s="30"/>
      <c r="D68" s="30"/>
      <c r="E68" s="41"/>
      <c r="F68" s="41"/>
      <c r="G68" s="42">
        <v>117.58</v>
      </c>
      <c r="H68" s="41"/>
      <c r="I68" s="41">
        <v>122.9</v>
      </c>
      <c r="J68" s="41">
        <v>129.5</v>
      </c>
      <c r="K68" s="41">
        <v>139.09</v>
      </c>
      <c r="L68" s="30"/>
      <c r="M68" s="30"/>
      <c r="N68" s="30"/>
      <c r="O68" s="30"/>
      <c r="P68" s="30"/>
      <c r="Q68" s="30"/>
      <c r="R68" s="30"/>
      <c r="S68" s="61"/>
      <c r="T68" s="35"/>
      <c r="U68" s="36" t="b">
        <f>IF(U67&lt;T67,TRUE,FALSE)</f>
        <v>1</v>
      </c>
      <c r="V68" s="66"/>
      <c r="W68" s="66"/>
      <c r="X68" s="66"/>
      <c r="Y68" s="66"/>
      <c r="Z68" s="66"/>
      <c r="AA68" s="66"/>
      <c r="AB68" s="66"/>
      <c r="AC68" s="66"/>
    </row>
    <row r="69" ht="19.5" customHeight="1">
      <c r="A69" s="16">
        <v>34.0</v>
      </c>
      <c r="B69" s="59" t="s">
        <v>6</v>
      </c>
      <c r="C69" s="51">
        <v>817286.0</v>
      </c>
      <c r="D69" s="58" t="s">
        <v>138</v>
      </c>
      <c r="E69" s="20"/>
      <c r="F69" s="20"/>
      <c r="G69" s="21"/>
      <c r="H69" s="20"/>
      <c r="I69" s="20" t="s">
        <v>139</v>
      </c>
      <c r="J69" s="20" t="s">
        <v>140</v>
      </c>
      <c r="K69" s="20" t="s">
        <v>33</v>
      </c>
      <c r="L69" s="23">
        <f>ROUND(AVERAGE(I70,J70,K70),2)</f>
        <v>184.57</v>
      </c>
      <c r="M69" s="40">
        <v>200.0</v>
      </c>
      <c r="N69" s="24">
        <v>0.0</v>
      </c>
      <c r="O69" s="40">
        <v>0.0</v>
      </c>
      <c r="P69" s="44">
        <v>1.0</v>
      </c>
      <c r="Q69" s="26">
        <f>SUM(M69:P70)</f>
        <v>201</v>
      </c>
      <c r="R69" s="27">
        <f>L69*Q69</f>
        <v>37098.57</v>
      </c>
      <c r="S69" s="6"/>
      <c r="T69" s="28">
        <f>SMALL(E70:K70,1)+(SMALL(E70:K70,1)*0.5)</f>
        <v>265.5</v>
      </c>
      <c r="U69" s="29">
        <f>LARGE(E70:K70,1)</f>
        <v>188.35</v>
      </c>
      <c r="V69" s="48"/>
      <c r="W69" s="48"/>
      <c r="X69" s="48"/>
      <c r="Y69" s="48"/>
      <c r="Z69" s="48"/>
      <c r="AA69" s="48"/>
      <c r="AB69" s="48"/>
      <c r="AC69" s="48"/>
    </row>
    <row r="70" ht="52.5" customHeight="1">
      <c r="A70" s="30"/>
      <c r="B70" s="30"/>
      <c r="C70" s="30"/>
      <c r="D70" s="53"/>
      <c r="E70" s="41"/>
      <c r="F70" s="41"/>
      <c r="G70" s="42"/>
      <c r="H70" s="41"/>
      <c r="I70" s="41">
        <v>188.35</v>
      </c>
      <c r="J70" s="41">
        <v>177.0</v>
      </c>
      <c r="K70" s="41">
        <v>188.35</v>
      </c>
      <c r="L70" s="30"/>
      <c r="M70" s="30"/>
      <c r="N70" s="30"/>
      <c r="O70" s="30"/>
      <c r="P70" s="30"/>
      <c r="Q70" s="30"/>
      <c r="R70" s="30"/>
      <c r="S70" s="6"/>
      <c r="T70" s="35"/>
      <c r="U70" s="36" t="b">
        <f>IF(U69&lt;T69,TRUE,FALSE)</f>
        <v>1</v>
      </c>
      <c r="V70" s="48"/>
      <c r="W70" s="48"/>
      <c r="X70" s="48"/>
      <c r="Y70" s="48"/>
      <c r="Z70" s="48"/>
      <c r="AA70" s="48"/>
      <c r="AB70" s="48"/>
      <c r="AC70" s="48"/>
    </row>
    <row r="71" ht="19.5" customHeight="1">
      <c r="A71" s="16">
        <v>35.0</v>
      </c>
      <c r="B71" s="17" t="s">
        <v>6</v>
      </c>
      <c r="C71" s="51">
        <v>800208.0</v>
      </c>
      <c r="D71" s="67" t="s">
        <v>141</v>
      </c>
      <c r="E71" s="20"/>
      <c r="F71" s="20"/>
      <c r="G71" s="20"/>
      <c r="H71" s="20" t="s">
        <v>124</v>
      </c>
      <c r="I71" s="20" t="s">
        <v>142</v>
      </c>
      <c r="J71" s="20" t="s">
        <v>143</v>
      </c>
      <c r="K71" s="20" t="s">
        <v>34</v>
      </c>
      <c r="L71" s="23">
        <f>ROUND(AVERAGE(I72,J72,K72),2)</f>
        <v>195.53</v>
      </c>
      <c r="M71" s="40">
        <v>26.0</v>
      </c>
      <c r="N71" s="24">
        <v>16.0</v>
      </c>
      <c r="O71" s="40">
        <v>6.0</v>
      </c>
      <c r="P71" s="24">
        <v>5.0</v>
      </c>
      <c r="Q71" s="26">
        <f>SUM(M71:P72)</f>
        <v>53</v>
      </c>
      <c r="R71" s="27">
        <f>L71*Q71</f>
        <v>10363.09</v>
      </c>
      <c r="S71" s="48"/>
      <c r="T71" s="28">
        <f>SMALL(E72:K72,1)+(SMALL(E72:K72,1)*0.5)</f>
        <v>44.28</v>
      </c>
      <c r="U71" s="29">
        <f>LARGE(E72:K72,1)</f>
        <v>236.8</v>
      </c>
      <c r="V71" s="48"/>
      <c r="W71" s="48"/>
      <c r="X71" s="48"/>
      <c r="Y71" s="48"/>
      <c r="Z71" s="48"/>
      <c r="AA71" s="48"/>
      <c r="AB71" s="48"/>
      <c r="AC71" s="48"/>
    </row>
    <row r="72" ht="32.25" customHeight="1">
      <c r="A72" s="30"/>
      <c r="B72" s="30"/>
      <c r="C72" s="30"/>
      <c r="D72" s="30"/>
      <c r="E72" s="41"/>
      <c r="F72" s="41"/>
      <c r="G72" s="41"/>
      <c r="H72" s="46">
        <v>29.52</v>
      </c>
      <c r="I72" s="41">
        <v>159.9</v>
      </c>
      <c r="J72" s="41">
        <v>236.8</v>
      </c>
      <c r="K72" s="41">
        <v>189.9</v>
      </c>
      <c r="L72" s="30"/>
      <c r="M72" s="30"/>
      <c r="N72" s="30"/>
      <c r="O72" s="30"/>
      <c r="P72" s="30"/>
      <c r="Q72" s="30"/>
      <c r="R72" s="30"/>
      <c r="S72" s="48"/>
      <c r="T72" s="35"/>
      <c r="U72" s="36" t="b">
        <f>IF(U71&lt;T71,TRUE,FALSE)</f>
        <v>0</v>
      </c>
      <c r="V72" s="48"/>
      <c r="W72" s="48"/>
      <c r="X72" s="48"/>
      <c r="Y72" s="48"/>
      <c r="Z72" s="48"/>
      <c r="AA72" s="48"/>
      <c r="AB72" s="48"/>
      <c r="AC72" s="48"/>
    </row>
    <row r="73" ht="19.5" customHeight="1">
      <c r="A73" s="16">
        <v>36.0</v>
      </c>
      <c r="B73" s="17" t="s">
        <v>6</v>
      </c>
      <c r="C73" s="18">
        <v>797788.0</v>
      </c>
      <c r="D73" s="62" t="s">
        <v>144</v>
      </c>
      <c r="E73" s="20"/>
      <c r="F73" s="20" t="s">
        <v>145</v>
      </c>
      <c r="G73" s="21" t="s">
        <v>22</v>
      </c>
      <c r="H73" s="20" t="s">
        <v>124</v>
      </c>
      <c r="I73" s="20" t="s">
        <v>146</v>
      </c>
      <c r="J73" s="20" t="s">
        <v>147</v>
      </c>
      <c r="K73" s="20" t="s">
        <v>140</v>
      </c>
      <c r="L73" s="23">
        <f>ROUND(AVERAGE(F74,G74,H74,I74,J74),2)</f>
        <v>122.15</v>
      </c>
      <c r="M73" s="40">
        <v>434.0</v>
      </c>
      <c r="N73" s="24">
        <v>0.0</v>
      </c>
      <c r="O73" s="40">
        <v>10.0</v>
      </c>
      <c r="P73" s="24">
        <v>5.0</v>
      </c>
      <c r="Q73" s="26">
        <f>SUM(M73:P74)</f>
        <v>449</v>
      </c>
      <c r="R73" s="27">
        <f>L73*Q73</f>
        <v>54845.35</v>
      </c>
      <c r="S73" s="48"/>
      <c r="T73" s="28">
        <f>SMALL(E74:K74,1)+(SMALL(E74:K74,1)*0.5)</f>
        <v>170.16</v>
      </c>
      <c r="U73" s="29">
        <f>LARGE(E74:K74,1)</f>
        <v>174</v>
      </c>
      <c r="V73" s="48"/>
      <c r="W73" s="48"/>
      <c r="X73" s="48"/>
      <c r="Y73" s="48"/>
      <c r="Z73" s="48"/>
      <c r="AA73" s="48"/>
      <c r="AB73" s="48"/>
      <c r="AC73" s="48"/>
    </row>
    <row r="74" ht="20.25" customHeight="1">
      <c r="A74" s="30"/>
      <c r="B74" s="30"/>
      <c r="C74" s="30"/>
      <c r="D74" s="30"/>
      <c r="E74" s="41"/>
      <c r="F74" s="41">
        <v>120.0</v>
      </c>
      <c r="G74" s="42">
        <v>130.0</v>
      </c>
      <c r="H74" s="41">
        <v>113.44</v>
      </c>
      <c r="I74" s="41">
        <v>117.3</v>
      </c>
      <c r="J74" s="41">
        <v>130.0</v>
      </c>
      <c r="K74" s="46">
        <v>174.0</v>
      </c>
      <c r="L74" s="30"/>
      <c r="M74" s="30"/>
      <c r="N74" s="30"/>
      <c r="O74" s="30"/>
      <c r="P74" s="30"/>
      <c r="Q74" s="30"/>
      <c r="R74" s="30"/>
      <c r="S74" s="48"/>
      <c r="T74" s="35"/>
      <c r="U74" s="36" t="b">
        <f>IF(U73&lt;T73,TRUE,FALSE)</f>
        <v>0</v>
      </c>
      <c r="V74" s="48"/>
      <c r="W74" s="48"/>
      <c r="X74" s="48"/>
      <c r="Y74" s="48"/>
      <c r="Z74" s="48"/>
      <c r="AA74" s="48"/>
      <c r="AB74" s="48"/>
      <c r="AC74" s="48"/>
    </row>
    <row r="75" ht="20.25" customHeight="1">
      <c r="A75" s="16">
        <v>37.0</v>
      </c>
      <c r="B75" s="59" t="s">
        <v>6</v>
      </c>
      <c r="C75" s="51">
        <v>817292.0</v>
      </c>
      <c r="D75" s="68" t="s">
        <v>148</v>
      </c>
      <c r="E75" s="20"/>
      <c r="F75" s="20"/>
      <c r="G75" s="21" t="s">
        <v>22</v>
      </c>
      <c r="H75" s="20"/>
      <c r="I75" s="20" t="s">
        <v>149</v>
      </c>
      <c r="J75" s="20" t="s">
        <v>150</v>
      </c>
      <c r="K75" s="20" t="s">
        <v>33</v>
      </c>
      <c r="L75" s="23">
        <f>ROUND(AVERAGE(G76,I76,K76),2)</f>
        <v>117.85</v>
      </c>
      <c r="M75" s="40">
        <v>75.0</v>
      </c>
      <c r="N75" s="24">
        <v>0.0</v>
      </c>
      <c r="O75" s="40">
        <v>0.0</v>
      </c>
      <c r="P75" s="24">
        <v>1.0</v>
      </c>
      <c r="Q75" s="26">
        <f>SUM(M75:P76)</f>
        <v>76</v>
      </c>
      <c r="R75" s="27">
        <f>L75*Q75</f>
        <v>8956.6</v>
      </c>
      <c r="S75" s="6"/>
      <c r="T75" s="28">
        <f>SMALL(E76:K76,1)+(SMALL(E76:K76,1)*0.5)</f>
        <v>123.3</v>
      </c>
      <c r="U75" s="29">
        <f>LARGE(E76:K76,1)</f>
        <v>126.64</v>
      </c>
      <c r="V75" s="6"/>
      <c r="W75" s="6"/>
      <c r="X75" s="6"/>
      <c r="Y75" s="6"/>
      <c r="Z75" s="6"/>
      <c r="AA75" s="6"/>
      <c r="AB75" s="6"/>
      <c r="AC75" s="6"/>
    </row>
    <row r="76" ht="53.25" customHeight="1">
      <c r="A76" s="30"/>
      <c r="B76" s="30"/>
      <c r="C76" s="30"/>
      <c r="D76" s="53"/>
      <c r="E76" s="41"/>
      <c r="F76" s="41"/>
      <c r="G76" s="42">
        <v>107.0</v>
      </c>
      <c r="H76" s="41"/>
      <c r="I76" s="41">
        <v>119.9</v>
      </c>
      <c r="J76" s="46">
        <v>82.2</v>
      </c>
      <c r="K76" s="41">
        <v>126.64</v>
      </c>
      <c r="L76" s="30"/>
      <c r="M76" s="30"/>
      <c r="N76" s="30"/>
      <c r="O76" s="30"/>
      <c r="P76" s="30"/>
      <c r="Q76" s="30"/>
      <c r="R76" s="30"/>
      <c r="S76" s="6"/>
      <c r="T76" s="35"/>
      <c r="U76" s="36" t="b">
        <f>IF(U75&lt;T75,TRUE,FALSE)</f>
        <v>0</v>
      </c>
      <c r="V76" s="6"/>
      <c r="W76" s="6"/>
      <c r="X76" s="6"/>
      <c r="Y76" s="6"/>
      <c r="Z76" s="6"/>
      <c r="AA76" s="6"/>
      <c r="AB76" s="6"/>
      <c r="AC76" s="6"/>
    </row>
    <row r="77" ht="20.25" customHeight="1">
      <c r="A77" s="16">
        <v>38.0</v>
      </c>
      <c r="B77" s="59" t="s">
        <v>6</v>
      </c>
      <c r="C77" s="51">
        <v>817311.0</v>
      </c>
      <c r="D77" s="38" t="s">
        <v>151</v>
      </c>
      <c r="E77" s="20"/>
      <c r="F77" s="20"/>
      <c r="G77" s="21"/>
      <c r="H77" s="20"/>
      <c r="I77" s="20" t="s">
        <v>113</v>
      </c>
      <c r="J77" s="20" t="s">
        <v>152</v>
      </c>
      <c r="K77" s="20" t="s">
        <v>153</v>
      </c>
      <c r="L77" s="23">
        <f>ROUND(AVERAGE(I78,J78,K78),2)</f>
        <v>106.47</v>
      </c>
      <c r="M77" s="40">
        <v>100.0</v>
      </c>
      <c r="N77" s="24">
        <v>0.0</v>
      </c>
      <c r="O77" s="40">
        <v>0.0</v>
      </c>
      <c r="P77" s="25">
        <v>0.0</v>
      </c>
      <c r="Q77" s="26">
        <f>SUM(M77:P78)</f>
        <v>100</v>
      </c>
      <c r="R77" s="27">
        <f>L77*Q77</f>
        <v>10647</v>
      </c>
      <c r="S77" s="61"/>
      <c r="T77" s="28">
        <f>SMALL(E78:K78,1)+(SMALL(E78:K78,1)*0.5)</f>
        <v>143.985</v>
      </c>
      <c r="U77" s="29">
        <f>LARGE(E78:K78,1)</f>
        <v>125</v>
      </c>
      <c r="V77" s="6"/>
      <c r="W77" s="6"/>
      <c r="X77" s="6"/>
      <c r="Y77" s="6"/>
      <c r="Z77" s="6"/>
      <c r="AA77" s="6"/>
      <c r="AB77" s="6"/>
      <c r="AC77" s="6"/>
    </row>
    <row r="78" ht="19.5" customHeight="1">
      <c r="A78" s="30"/>
      <c r="B78" s="30"/>
      <c r="C78" s="30"/>
      <c r="D78" s="30"/>
      <c r="E78" s="41"/>
      <c r="F78" s="41"/>
      <c r="G78" s="42"/>
      <c r="H78" s="41"/>
      <c r="I78" s="41">
        <v>125.0</v>
      </c>
      <c r="J78" s="41">
        <v>95.99</v>
      </c>
      <c r="K78" s="41">
        <v>98.42</v>
      </c>
      <c r="L78" s="30"/>
      <c r="M78" s="30"/>
      <c r="N78" s="30"/>
      <c r="O78" s="30"/>
      <c r="P78" s="30"/>
      <c r="Q78" s="30"/>
      <c r="R78" s="30"/>
      <c r="S78" s="61"/>
      <c r="T78" s="35"/>
      <c r="U78" s="36" t="b">
        <f>IF(U77&lt;T77,TRUE,FALSE)</f>
        <v>1</v>
      </c>
      <c r="V78" s="6"/>
      <c r="W78" s="6"/>
      <c r="X78" s="6"/>
      <c r="Y78" s="6"/>
      <c r="Z78" s="6"/>
      <c r="AA78" s="6"/>
      <c r="AB78" s="6"/>
      <c r="AC78" s="6"/>
    </row>
    <row r="79" ht="19.5" customHeight="1">
      <c r="A79" s="16">
        <v>39.0</v>
      </c>
      <c r="B79" s="17" t="s">
        <v>6</v>
      </c>
      <c r="C79" s="18">
        <v>817272.0</v>
      </c>
      <c r="D79" s="69" t="s">
        <v>154</v>
      </c>
      <c r="E79" s="20"/>
      <c r="F79" s="20"/>
      <c r="G79" s="21"/>
      <c r="H79" s="20"/>
      <c r="I79" s="20" t="s">
        <v>155</v>
      </c>
      <c r="J79" s="20" t="s">
        <v>156</v>
      </c>
      <c r="K79" s="20" t="s">
        <v>157</v>
      </c>
      <c r="L79" s="23">
        <f>ROUND(AVERAGE(I80,J80,K80),2)</f>
        <v>53.23</v>
      </c>
      <c r="M79" s="24">
        <v>0.0</v>
      </c>
      <c r="N79" s="24">
        <v>0.0</v>
      </c>
      <c r="O79" s="40">
        <v>3.0</v>
      </c>
      <c r="P79" s="24">
        <v>10.0</v>
      </c>
      <c r="Q79" s="26">
        <f>SUM(M79:P80)</f>
        <v>13</v>
      </c>
      <c r="R79" s="27">
        <f>L79*Q79</f>
        <v>691.99</v>
      </c>
      <c r="S79" s="48"/>
      <c r="T79" s="28">
        <f>SMALL(E80:K80,1)+(SMALL(E80:K80,1)*0.5)</f>
        <v>67.35</v>
      </c>
      <c r="U79" s="29">
        <f>LARGE(E80:K80,1)</f>
        <v>59.9</v>
      </c>
      <c r="V79" s="48"/>
      <c r="W79" s="48"/>
      <c r="X79" s="48"/>
      <c r="Y79" s="48"/>
      <c r="Z79" s="48"/>
      <c r="AA79" s="48"/>
      <c r="AB79" s="48"/>
      <c r="AC79" s="48"/>
    </row>
    <row r="80" ht="19.5" customHeight="1">
      <c r="A80" s="30"/>
      <c r="B80" s="30"/>
      <c r="C80" s="30"/>
      <c r="D80" s="30"/>
      <c r="E80" s="41"/>
      <c r="F80" s="41"/>
      <c r="G80" s="42"/>
      <c r="H80" s="41"/>
      <c r="I80" s="41">
        <v>59.9</v>
      </c>
      <c r="J80" s="41">
        <v>54.9</v>
      </c>
      <c r="K80" s="41">
        <v>44.9</v>
      </c>
      <c r="L80" s="30"/>
      <c r="M80" s="30"/>
      <c r="N80" s="30"/>
      <c r="O80" s="30"/>
      <c r="P80" s="30"/>
      <c r="Q80" s="30"/>
      <c r="R80" s="30"/>
      <c r="S80" s="48"/>
      <c r="T80" s="35"/>
      <c r="U80" s="36" t="b">
        <f>IF(U79&lt;T79,TRUE,FALSE)</f>
        <v>1</v>
      </c>
      <c r="V80" s="48"/>
      <c r="W80" s="48"/>
      <c r="X80" s="48"/>
      <c r="Y80" s="48"/>
      <c r="Z80" s="48"/>
      <c r="AA80" s="48"/>
      <c r="AB80" s="48"/>
      <c r="AC80" s="48"/>
    </row>
    <row r="81" ht="23.25" customHeight="1">
      <c r="A81" s="16">
        <v>40.0</v>
      </c>
      <c r="B81" s="59" t="s">
        <v>6</v>
      </c>
      <c r="C81" s="51">
        <v>817307.0</v>
      </c>
      <c r="D81" s="52" t="s">
        <v>158</v>
      </c>
      <c r="E81" s="20" t="s">
        <v>145</v>
      </c>
      <c r="F81" s="20" t="s">
        <v>159</v>
      </c>
      <c r="G81" s="21" t="s">
        <v>22</v>
      </c>
      <c r="H81" s="20"/>
      <c r="I81" s="20" t="s">
        <v>92</v>
      </c>
      <c r="J81" s="20" t="s">
        <v>90</v>
      </c>
      <c r="K81" s="20" t="s">
        <v>160</v>
      </c>
      <c r="L81" s="23">
        <f>ROUND(AVERAGE(E82,G82,I82),2)</f>
        <v>23.83</v>
      </c>
      <c r="M81" s="40">
        <v>35.0</v>
      </c>
      <c r="N81" s="24">
        <v>0.0</v>
      </c>
      <c r="O81" s="40">
        <v>2.0</v>
      </c>
      <c r="P81" s="24">
        <v>5.0</v>
      </c>
      <c r="Q81" s="26">
        <f>SUM(M81:P82)</f>
        <v>42</v>
      </c>
      <c r="R81" s="27">
        <f>L81*Q81</f>
        <v>1000.86</v>
      </c>
      <c r="S81" s="63"/>
      <c r="T81" s="28">
        <f>SMALL(E82:K82,1)+(SMALL(E82:K82,1)*0.5)</f>
        <v>18.135</v>
      </c>
      <c r="U81" s="29">
        <f>LARGE(E82:K82,1)</f>
        <v>39.9</v>
      </c>
      <c r="V81" s="6"/>
      <c r="W81" s="6"/>
      <c r="X81" s="6"/>
      <c r="Y81" s="6"/>
      <c r="Z81" s="6"/>
      <c r="AA81" s="6"/>
      <c r="AB81" s="6"/>
      <c r="AC81" s="6"/>
    </row>
    <row r="82" ht="24.0" customHeight="1">
      <c r="A82" s="30"/>
      <c r="B82" s="30"/>
      <c r="C82" s="30"/>
      <c r="D82" s="53"/>
      <c r="E82" s="41">
        <v>22.5</v>
      </c>
      <c r="F82" s="46">
        <v>12.09</v>
      </c>
      <c r="G82" s="42">
        <v>20.7</v>
      </c>
      <c r="H82" s="41"/>
      <c r="I82" s="41">
        <v>28.3</v>
      </c>
      <c r="J82" s="46">
        <v>33.3</v>
      </c>
      <c r="K82" s="46">
        <v>39.9</v>
      </c>
      <c r="L82" s="30"/>
      <c r="M82" s="30"/>
      <c r="N82" s="30"/>
      <c r="O82" s="30"/>
      <c r="P82" s="30"/>
      <c r="Q82" s="30"/>
      <c r="R82" s="30"/>
      <c r="S82" s="63"/>
      <c r="T82" s="35"/>
      <c r="U82" s="36" t="b">
        <f>IF(U81&lt;T81,TRUE,FALSE)</f>
        <v>0</v>
      </c>
      <c r="V82" s="6"/>
      <c r="W82" s="6"/>
      <c r="X82" s="6"/>
      <c r="Y82" s="6"/>
      <c r="Z82" s="6"/>
      <c r="AA82" s="6"/>
      <c r="AB82" s="6"/>
      <c r="AC82" s="6"/>
    </row>
    <row r="83" ht="19.5" customHeight="1">
      <c r="A83" s="16">
        <v>41.0</v>
      </c>
      <c r="B83" s="17" t="s">
        <v>6</v>
      </c>
      <c r="C83" s="51">
        <v>794495.0</v>
      </c>
      <c r="D83" s="62" t="s">
        <v>161</v>
      </c>
      <c r="E83" s="20"/>
      <c r="F83" s="20" t="s">
        <v>145</v>
      </c>
      <c r="G83" s="21" t="s">
        <v>22</v>
      </c>
      <c r="H83" s="20" t="s">
        <v>162</v>
      </c>
      <c r="I83" s="20" t="s">
        <v>163</v>
      </c>
      <c r="J83" s="20" t="s">
        <v>164</v>
      </c>
      <c r="K83" s="20" t="s">
        <v>80</v>
      </c>
      <c r="L83" s="23">
        <f>ROUND(AVERAGE(G84,I84,J84,K84),2)</f>
        <v>31.34</v>
      </c>
      <c r="M83" s="40">
        <v>38.0</v>
      </c>
      <c r="N83" s="24">
        <v>0.0</v>
      </c>
      <c r="O83" s="40">
        <v>4.0</v>
      </c>
      <c r="P83" s="24">
        <v>15.0</v>
      </c>
      <c r="Q83" s="26">
        <f>SUM(M83:P84)</f>
        <v>57</v>
      </c>
      <c r="R83" s="27">
        <f>L83*Q83</f>
        <v>1786.38</v>
      </c>
      <c r="S83" s="48"/>
      <c r="T83" s="28">
        <f>SMALL(E84:K84,1)+(SMALL(E84:K84,1)*0.5)</f>
        <v>27</v>
      </c>
      <c r="U83" s="29">
        <f>LARGE(E84:K84,1)</f>
        <v>36</v>
      </c>
      <c r="V83" s="48"/>
      <c r="W83" s="48"/>
      <c r="X83" s="48"/>
      <c r="Y83" s="48"/>
      <c r="Z83" s="48"/>
      <c r="AA83" s="48"/>
      <c r="AB83" s="48"/>
      <c r="AC83" s="48"/>
    </row>
    <row r="84" ht="19.5" customHeight="1">
      <c r="A84" s="30"/>
      <c r="B84" s="30"/>
      <c r="C84" s="30"/>
      <c r="D84" s="30"/>
      <c r="E84" s="41"/>
      <c r="F84" s="46">
        <v>22.5</v>
      </c>
      <c r="G84" s="42">
        <v>36.0</v>
      </c>
      <c r="H84" s="46">
        <v>18.0</v>
      </c>
      <c r="I84" s="41">
        <v>28.66</v>
      </c>
      <c r="J84" s="41">
        <v>31.9</v>
      </c>
      <c r="K84" s="41">
        <v>28.8</v>
      </c>
      <c r="L84" s="30"/>
      <c r="M84" s="30"/>
      <c r="N84" s="30"/>
      <c r="O84" s="30"/>
      <c r="P84" s="30"/>
      <c r="Q84" s="30"/>
      <c r="R84" s="30"/>
      <c r="S84" s="48"/>
      <c r="T84" s="35"/>
      <c r="U84" s="36" t="b">
        <f>IF(U83&lt;T83,TRUE,FALSE)</f>
        <v>0</v>
      </c>
      <c r="V84" s="48"/>
      <c r="W84" s="48"/>
      <c r="X84" s="48"/>
      <c r="Y84" s="48"/>
      <c r="Z84" s="48"/>
      <c r="AA84" s="48"/>
      <c r="AB84" s="48"/>
      <c r="AC84" s="48"/>
    </row>
    <row r="85" ht="19.5" customHeight="1">
      <c r="A85" s="16">
        <v>42.0</v>
      </c>
      <c r="B85" s="17" t="s">
        <v>6</v>
      </c>
      <c r="C85" s="18">
        <v>61709.0</v>
      </c>
      <c r="D85" s="62" t="s">
        <v>165</v>
      </c>
      <c r="E85" s="20"/>
      <c r="F85" s="20" t="s">
        <v>145</v>
      </c>
      <c r="G85" s="21" t="s">
        <v>22</v>
      </c>
      <c r="H85" s="20"/>
      <c r="I85" s="20" t="s">
        <v>25</v>
      </c>
      <c r="J85" s="20" t="s">
        <v>140</v>
      </c>
      <c r="K85" s="20"/>
      <c r="L85" s="23">
        <f>ROUND(AVERAGE(F86,I86,J86),2)</f>
        <v>84.6</v>
      </c>
      <c r="M85" s="40">
        <v>111.0</v>
      </c>
      <c r="N85" s="24">
        <v>0.0</v>
      </c>
      <c r="O85" s="40">
        <v>3.0</v>
      </c>
      <c r="P85" s="24">
        <v>10.0</v>
      </c>
      <c r="Q85" s="26">
        <f>SUM(M85:P86)</f>
        <v>124</v>
      </c>
      <c r="R85" s="27">
        <f>L85*Q85</f>
        <v>10490.4</v>
      </c>
      <c r="S85" s="48"/>
      <c r="T85" s="28">
        <f>SMALL(E86:K86,1)+(SMALL(E86:K86,1)*0.5)</f>
        <v>58.35</v>
      </c>
      <c r="U85" s="29">
        <f>LARGE(E86:K86,1)</f>
        <v>92.8</v>
      </c>
      <c r="V85" s="48"/>
      <c r="W85" s="48"/>
      <c r="X85" s="48"/>
      <c r="Y85" s="48"/>
      <c r="Z85" s="48"/>
      <c r="AA85" s="48"/>
      <c r="AB85" s="48"/>
      <c r="AC85" s="48"/>
    </row>
    <row r="86" ht="19.5" customHeight="1">
      <c r="A86" s="30"/>
      <c r="B86" s="30"/>
      <c r="C86" s="30"/>
      <c r="D86" s="30"/>
      <c r="E86" s="41"/>
      <c r="F86" s="41">
        <v>72.0</v>
      </c>
      <c r="G86" s="70">
        <v>38.9</v>
      </c>
      <c r="H86" s="41"/>
      <c r="I86" s="41">
        <v>89.0</v>
      </c>
      <c r="J86" s="41">
        <v>92.8</v>
      </c>
      <c r="K86" s="41"/>
      <c r="L86" s="30"/>
      <c r="M86" s="30"/>
      <c r="N86" s="30"/>
      <c r="O86" s="30"/>
      <c r="P86" s="30"/>
      <c r="Q86" s="30"/>
      <c r="R86" s="30"/>
      <c r="S86" s="48"/>
      <c r="T86" s="35"/>
      <c r="U86" s="36" t="b">
        <f>IF(U85&lt;T85,TRUE,FALSE)</f>
        <v>0</v>
      </c>
      <c r="V86" s="48"/>
      <c r="W86" s="48"/>
      <c r="X86" s="48"/>
      <c r="Y86" s="48"/>
      <c r="Z86" s="48"/>
      <c r="AA86" s="48"/>
      <c r="AB86" s="48"/>
      <c r="AC86" s="48"/>
    </row>
    <row r="87" ht="19.5" customHeight="1">
      <c r="A87" s="16">
        <v>43.0</v>
      </c>
      <c r="B87" s="51" t="s">
        <v>6</v>
      </c>
      <c r="C87" s="51">
        <v>803864.0</v>
      </c>
      <c r="D87" s="71" t="s">
        <v>166</v>
      </c>
      <c r="E87" s="20"/>
      <c r="F87" s="20"/>
      <c r="G87" s="21"/>
      <c r="H87" s="20" t="s">
        <v>117</v>
      </c>
      <c r="I87" s="20" t="s">
        <v>167</v>
      </c>
      <c r="J87" s="20" t="s">
        <v>168</v>
      </c>
      <c r="K87" s="20" t="s">
        <v>169</v>
      </c>
      <c r="L87" s="23">
        <f>ROUND(AVERAGE(H88,I88,J88,K88),2)</f>
        <v>264.15</v>
      </c>
      <c r="M87" s="40">
        <v>27.0</v>
      </c>
      <c r="N87" s="44">
        <v>1.0</v>
      </c>
      <c r="O87" s="40">
        <v>4.0</v>
      </c>
      <c r="P87" s="44">
        <v>10.0</v>
      </c>
      <c r="Q87" s="26">
        <f>SUM(M87:P88)</f>
        <v>42</v>
      </c>
      <c r="R87" s="27">
        <f>L87*Q87</f>
        <v>11094.3</v>
      </c>
      <c r="S87" s="48"/>
      <c r="T87" s="28">
        <f>SMALL(E88:K88,1)+(SMALL(E88:K88,1)*0.5)</f>
        <v>359.985</v>
      </c>
      <c r="U87" s="29">
        <f>LARGE(E88:K88,1)</f>
        <v>299.99</v>
      </c>
      <c r="V87" s="48"/>
      <c r="W87" s="48"/>
      <c r="X87" s="48"/>
      <c r="Y87" s="48"/>
      <c r="Z87" s="48"/>
      <c r="AA87" s="48"/>
      <c r="AB87" s="48"/>
      <c r="AC87" s="48"/>
    </row>
    <row r="88" ht="19.5" customHeight="1">
      <c r="A88" s="30"/>
      <c r="B88" s="30"/>
      <c r="C88" s="30"/>
      <c r="D88" s="30"/>
      <c r="E88" s="41"/>
      <c r="F88" s="41"/>
      <c r="G88" s="42"/>
      <c r="H88" s="41">
        <v>266.64</v>
      </c>
      <c r="I88" s="41">
        <v>239.99</v>
      </c>
      <c r="J88" s="41">
        <v>249.99</v>
      </c>
      <c r="K88" s="41">
        <v>299.99</v>
      </c>
      <c r="L88" s="30"/>
      <c r="M88" s="30"/>
      <c r="N88" s="30"/>
      <c r="O88" s="30"/>
      <c r="P88" s="30"/>
      <c r="Q88" s="30"/>
      <c r="R88" s="30"/>
      <c r="S88" s="48"/>
      <c r="T88" s="35"/>
      <c r="U88" s="36" t="b">
        <f>IF(U87&lt;T87,TRUE,FALSE)</f>
        <v>1</v>
      </c>
      <c r="V88" s="48"/>
      <c r="W88" s="48"/>
      <c r="X88" s="48"/>
      <c r="Y88" s="48"/>
      <c r="Z88" s="48"/>
      <c r="AA88" s="48"/>
      <c r="AB88" s="48"/>
      <c r="AC88" s="48"/>
    </row>
    <row r="89" ht="19.5" customHeight="1">
      <c r="A89" s="16">
        <v>44.0</v>
      </c>
      <c r="B89" s="17" t="s">
        <v>6</v>
      </c>
      <c r="C89" s="51">
        <v>803865.0</v>
      </c>
      <c r="D89" s="38" t="s">
        <v>170</v>
      </c>
      <c r="E89" s="20"/>
      <c r="F89" s="20"/>
      <c r="G89" s="21"/>
      <c r="H89" s="20"/>
      <c r="I89" s="20" t="s">
        <v>171</v>
      </c>
      <c r="J89" s="20" t="s">
        <v>172</v>
      </c>
      <c r="K89" s="20" t="s">
        <v>173</v>
      </c>
      <c r="L89" s="23">
        <f>ROUND(AVERAGE(I90,J90,K90),2)</f>
        <v>4700.1</v>
      </c>
      <c r="M89" s="40">
        <v>31.0</v>
      </c>
      <c r="N89" s="24">
        <v>9.0</v>
      </c>
      <c r="O89" s="40">
        <v>4.0</v>
      </c>
      <c r="P89" s="24">
        <v>9.0</v>
      </c>
      <c r="Q89" s="26">
        <f>SUM(M89:P90)</f>
        <v>53</v>
      </c>
      <c r="R89" s="27">
        <f>L89*Q89</f>
        <v>249105.3</v>
      </c>
      <c r="S89" s="48"/>
      <c r="T89" s="28">
        <f>SMALL(E90:K90,1)+(SMALL(E90:K90,1)*0.5)</f>
        <v>6021.45</v>
      </c>
      <c r="U89" s="29">
        <f>LARGE(E90:K90,1)</f>
        <v>5180</v>
      </c>
      <c r="V89" s="48"/>
      <c r="W89" s="48"/>
      <c r="X89" s="48"/>
      <c r="Y89" s="48"/>
      <c r="Z89" s="48"/>
      <c r="AA89" s="48"/>
      <c r="AB89" s="48"/>
      <c r="AC89" s="48"/>
    </row>
    <row r="90" ht="19.5" customHeight="1">
      <c r="A90" s="30"/>
      <c r="B90" s="30"/>
      <c r="C90" s="30"/>
      <c r="D90" s="30"/>
      <c r="E90" s="41"/>
      <c r="F90" s="41"/>
      <c r="G90" s="42"/>
      <c r="H90" s="41"/>
      <c r="I90" s="41">
        <v>4014.3</v>
      </c>
      <c r="J90" s="41">
        <v>5180.0</v>
      </c>
      <c r="K90" s="41">
        <v>4906.0</v>
      </c>
      <c r="L90" s="30"/>
      <c r="M90" s="30"/>
      <c r="N90" s="30"/>
      <c r="O90" s="30"/>
      <c r="P90" s="30"/>
      <c r="Q90" s="30"/>
      <c r="R90" s="30"/>
      <c r="S90" s="48"/>
      <c r="T90" s="35"/>
      <c r="U90" s="36" t="b">
        <f>IF(U89&lt;T89,TRUE,FALSE)</f>
        <v>1</v>
      </c>
      <c r="V90" s="48"/>
      <c r="W90" s="48"/>
      <c r="X90" s="48"/>
      <c r="Y90" s="48"/>
      <c r="Z90" s="48"/>
      <c r="AA90" s="48"/>
      <c r="AB90" s="48"/>
      <c r="AC90" s="48"/>
    </row>
    <row r="91" ht="19.5" customHeight="1">
      <c r="A91" s="16">
        <v>45.0</v>
      </c>
      <c r="B91" s="59" t="s">
        <v>6</v>
      </c>
      <c r="C91" s="72">
        <v>803892.0</v>
      </c>
      <c r="D91" s="38" t="s">
        <v>174</v>
      </c>
      <c r="E91" s="20"/>
      <c r="F91" s="20"/>
      <c r="G91" s="21"/>
      <c r="H91" s="20"/>
      <c r="I91" s="20" t="s">
        <v>171</v>
      </c>
      <c r="J91" s="20" t="s">
        <v>172</v>
      </c>
      <c r="K91" s="20" t="s">
        <v>173</v>
      </c>
      <c r="L91" s="23">
        <f>ROUND(AVERAGE(I92,J92,K92),2)</f>
        <v>4700.1</v>
      </c>
      <c r="M91" s="40">
        <v>10.0</v>
      </c>
      <c r="N91" s="24">
        <v>3.0</v>
      </c>
      <c r="O91" s="40">
        <v>1.0</v>
      </c>
      <c r="P91" s="24">
        <v>3.0</v>
      </c>
      <c r="Q91" s="26">
        <f>SUM(M91:P92)</f>
        <v>17</v>
      </c>
      <c r="R91" s="27">
        <f>L91*Q91</f>
        <v>79901.7</v>
      </c>
      <c r="S91" s="48"/>
      <c r="T91" s="28">
        <f>SMALL(E92:K92,1)+(SMALL(E92:K92,1)*0.5)</f>
        <v>6021.45</v>
      </c>
      <c r="U91" s="29">
        <f>LARGE(E92:K92,1)</f>
        <v>5180</v>
      </c>
      <c r="V91" s="48"/>
      <c r="W91" s="48"/>
      <c r="X91" s="48"/>
      <c r="Y91" s="48"/>
      <c r="Z91" s="48"/>
      <c r="AA91" s="48"/>
      <c r="AB91" s="48"/>
      <c r="AC91" s="48"/>
    </row>
    <row r="92" ht="19.5" customHeight="1">
      <c r="A92" s="30"/>
      <c r="B92" s="30"/>
      <c r="C92" s="30"/>
      <c r="D92" s="30"/>
      <c r="E92" s="41"/>
      <c r="F92" s="41"/>
      <c r="G92" s="42"/>
      <c r="H92" s="41"/>
      <c r="I92" s="41">
        <v>4014.3</v>
      </c>
      <c r="J92" s="41">
        <v>5180.0</v>
      </c>
      <c r="K92" s="41">
        <v>4906.0</v>
      </c>
      <c r="L92" s="30"/>
      <c r="M92" s="30"/>
      <c r="N92" s="30"/>
      <c r="O92" s="30"/>
      <c r="P92" s="30"/>
      <c r="Q92" s="30"/>
      <c r="R92" s="30"/>
      <c r="S92" s="48"/>
      <c r="T92" s="35"/>
      <c r="U92" s="36" t="b">
        <f>IF(U91&lt;T91,TRUE,FALSE)</f>
        <v>1</v>
      </c>
      <c r="V92" s="48"/>
      <c r="W92" s="48"/>
      <c r="X92" s="48"/>
      <c r="Y92" s="48"/>
      <c r="Z92" s="48"/>
      <c r="AA92" s="48"/>
      <c r="AB92" s="48"/>
      <c r="AC92" s="48"/>
    </row>
    <row r="93" ht="19.5" customHeight="1">
      <c r="A93" s="16">
        <v>46.0</v>
      </c>
      <c r="B93" s="17" t="s">
        <v>6</v>
      </c>
      <c r="C93" s="51">
        <v>803866.0</v>
      </c>
      <c r="D93" s="62" t="s">
        <v>175</v>
      </c>
      <c r="E93" s="20"/>
      <c r="F93" s="20"/>
      <c r="G93" s="21"/>
      <c r="H93" s="20" t="s">
        <v>176</v>
      </c>
      <c r="I93" s="20" t="s">
        <v>177</v>
      </c>
      <c r="J93" s="20" t="s">
        <v>33</v>
      </c>
      <c r="K93" s="20" t="s">
        <v>178</v>
      </c>
      <c r="L93" s="23">
        <f>ROUND(AVERAGE(H94,I94,J94,K94),2)</f>
        <v>282.7</v>
      </c>
      <c r="M93" s="40">
        <v>34.0</v>
      </c>
      <c r="N93" s="24">
        <v>0.0</v>
      </c>
      <c r="O93" s="40">
        <v>5.0</v>
      </c>
      <c r="P93" s="24">
        <v>9.0</v>
      </c>
      <c r="Q93" s="26">
        <f>SUM(M93:P94)</f>
        <v>48</v>
      </c>
      <c r="R93" s="27">
        <f>L93*Q93</f>
        <v>13569.6</v>
      </c>
      <c r="S93" s="48"/>
      <c r="T93" s="28">
        <f>SMALL(E94:K94,1)+(SMALL(E94:K94,1)*0.5)</f>
        <v>396</v>
      </c>
      <c r="U93" s="29">
        <f>LARGE(E94:K94,1)</f>
        <v>325</v>
      </c>
      <c r="V93" s="48"/>
      <c r="W93" s="48"/>
      <c r="X93" s="48"/>
      <c r="Y93" s="48"/>
      <c r="Z93" s="48"/>
      <c r="AA93" s="48"/>
      <c r="AB93" s="48"/>
      <c r="AC93" s="48"/>
    </row>
    <row r="94" ht="19.5" customHeight="1">
      <c r="A94" s="30"/>
      <c r="B94" s="30"/>
      <c r="C94" s="30"/>
      <c r="D94" s="30"/>
      <c r="E94" s="41"/>
      <c r="F94" s="41"/>
      <c r="G94" s="42"/>
      <c r="H94" s="41">
        <v>325.0</v>
      </c>
      <c r="I94" s="41">
        <v>269.1</v>
      </c>
      <c r="J94" s="41">
        <v>272.69</v>
      </c>
      <c r="K94" s="41">
        <v>264.0</v>
      </c>
      <c r="L94" s="30"/>
      <c r="M94" s="30"/>
      <c r="N94" s="30"/>
      <c r="O94" s="30"/>
      <c r="P94" s="30"/>
      <c r="Q94" s="30"/>
      <c r="R94" s="30"/>
      <c r="S94" s="48"/>
      <c r="T94" s="35"/>
      <c r="U94" s="36" t="b">
        <f>IF(U93&lt;T93,TRUE,FALSE)</f>
        <v>1</v>
      </c>
      <c r="V94" s="48"/>
      <c r="W94" s="48"/>
      <c r="X94" s="48"/>
      <c r="Y94" s="48"/>
      <c r="Z94" s="48"/>
      <c r="AA94" s="48"/>
      <c r="AB94" s="48"/>
      <c r="AC94" s="48"/>
    </row>
    <row r="95" ht="19.5" customHeight="1">
      <c r="A95" s="16">
        <v>47.0</v>
      </c>
      <c r="B95" s="17" t="s">
        <v>6</v>
      </c>
      <c r="C95" s="51">
        <v>807304.0</v>
      </c>
      <c r="D95" s="73" t="s">
        <v>179</v>
      </c>
      <c r="E95" s="20"/>
      <c r="F95" s="20" t="s">
        <v>145</v>
      </c>
      <c r="G95" s="21" t="s">
        <v>22</v>
      </c>
      <c r="H95" s="20" t="s">
        <v>162</v>
      </c>
      <c r="I95" s="20" t="s">
        <v>26</v>
      </c>
      <c r="J95" s="20" t="s">
        <v>180</v>
      </c>
      <c r="K95" s="20" t="s">
        <v>181</v>
      </c>
      <c r="L95" s="23">
        <f>ROUND(AVERAGE(G96,I96,J96,H96),2)</f>
        <v>38.79</v>
      </c>
      <c r="M95" s="40">
        <v>118.0</v>
      </c>
      <c r="N95" s="24">
        <v>12.0</v>
      </c>
      <c r="O95" s="40">
        <v>4.0</v>
      </c>
      <c r="P95" s="24">
        <v>10.0</v>
      </c>
      <c r="Q95" s="26">
        <f>SUM(M95:P96)</f>
        <v>144</v>
      </c>
      <c r="R95" s="27">
        <f>L95*Q95</f>
        <v>5585.76</v>
      </c>
      <c r="S95" s="48"/>
      <c r="T95" s="28">
        <f>SMALL(E96:K96,1)+(SMALL(E96:K96,1)*0.5)</f>
        <v>22.5</v>
      </c>
      <c r="U95" s="29">
        <f>LARGE(E96:K96,1)</f>
        <v>67.9</v>
      </c>
      <c r="V95" s="48"/>
      <c r="W95" s="48"/>
      <c r="X95" s="48"/>
      <c r="Y95" s="48"/>
      <c r="Z95" s="48"/>
      <c r="AA95" s="48"/>
      <c r="AB95" s="48"/>
      <c r="AC95" s="48"/>
    </row>
    <row r="96" ht="19.5" customHeight="1">
      <c r="A96" s="30"/>
      <c r="B96" s="30"/>
      <c r="C96" s="30"/>
      <c r="D96" s="53"/>
      <c r="E96" s="41"/>
      <c r="F96" s="46">
        <v>15.0</v>
      </c>
      <c r="G96" s="41">
        <v>41.48</v>
      </c>
      <c r="H96" s="41">
        <v>34.77</v>
      </c>
      <c r="I96" s="41">
        <v>39.9</v>
      </c>
      <c r="J96" s="41">
        <v>38.99</v>
      </c>
      <c r="K96" s="46">
        <v>67.9</v>
      </c>
      <c r="L96" s="30"/>
      <c r="M96" s="30"/>
      <c r="N96" s="30"/>
      <c r="O96" s="30"/>
      <c r="P96" s="30"/>
      <c r="Q96" s="30"/>
      <c r="R96" s="30"/>
      <c r="S96" s="48"/>
      <c r="T96" s="35"/>
      <c r="U96" s="36" t="b">
        <f>IF(U95&lt;T95,TRUE,FALSE)</f>
        <v>0</v>
      </c>
      <c r="V96" s="48"/>
      <c r="W96" s="48"/>
      <c r="X96" s="48"/>
      <c r="Y96" s="48"/>
      <c r="Z96" s="48"/>
      <c r="AA96" s="48"/>
      <c r="AB96" s="48"/>
      <c r="AC96" s="48"/>
    </row>
    <row r="97" ht="19.5" customHeight="1">
      <c r="A97" s="16">
        <v>48.0</v>
      </c>
      <c r="B97" s="17" t="s">
        <v>6</v>
      </c>
      <c r="C97" s="18">
        <v>797767.0</v>
      </c>
      <c r="D97" s="38" t="s">
        <v>182</v>
      </c>
      <c r="E97" s="20"/>
      <c r="F97" s="20" t="s">
        <v>145</v>
      </c>
      <c r="G97" s="21"/>
      <c r="H97" s="20" t="s">
        <v>183</v>
      </c>
      <c r="I97" s="20" t="s">
        <v>184</v>
      </c>
      <c r="J97" s="20" t="s">
        <v>139</v>
      </c>
      <c r="K97" s="20" t="s">
        <v>185</v>
      </c>
      <c r="L97" s="23">
        <f>ROUND(AVERAGE(F98,I98,J98,K98),2)</f>
        <v>1566.9</v>
      </c>
      <c r="M97" s="40">
        <v>53.0</v>
      </c>
      <c r="N97" s="24">
        <v>3.0</v>
      </c>
      <c r="O97" s="40">
        <v>0.0</v>
      </c>
      <c r="P97" s="24">
        <v>0.0</v>
      </c>
      <c r="Q97" s="26">
        <f>SUM(M97:P98)</f>
        <v>56</v>
      </c>
      <c r="R97" s="27">
        <f>L97*Q97</f>
        <v>87746.4</v>
      </c>
      <c r="S97" s="48"/>
      <c r="T97" s="28">
        <f>SMALL(E98:K98,1)+(SMALL(E98:K98,1)*0.5)</f>
        <v>673.5</v>
      </c>
      <c r="U97" s="29">
        <f>LARGE(E98:K98,1)</f>
        <v>1716.8</v>
      </c>
      <c r="V97" s="48"/>
      <c r="W97" s="48"/>
      <c r="X97" s="48"/>
      <c r="Y97" s="48"/>
      <c r="Z97" s="48"/>
      <c r="AA97" s="48"/>
      <c r="AB97" s="48"/>
      <c r="AC97" s="48"/>
    </row>
    <row r="98" ht="67.5" customHeight="1">
      <c r="A98" s="30"/>
      <c r="B98" s="30"/>
      <c r="C98" s="30"/>
      <c r="D98" s="30"/>
      <c r="E98" s="41"/>
      <c r="F98" s="41">
        <v>1400.0</v>
      </c>
      <c r="G98" s="42"/>
      <c r="H98" s="46">
        <v>449.0</v>
      </c>
      <c r="I98" s="41">
        <v>1716.8</v>
      </c>
      <c r="J98" s="41">
        <v>1716.8</v>
      </c>
      <c r="K98" s="41">
        <v>1434.0</v>
      </c>
      <c r="L98" s="30"/>
      <c r="M98" s="30"/>
      <c r="N98" s="30"/>
      <c r="O98" s="30"/>
      <c r="P98" s="30"/>
      <c r="Q98" s="30"/>
      <c r="R98" s="30"/>
      <c r="S98" s="48"/>
      <c r="T98" s="35"/>
      <c r="U98" s="36" t="b">
        <f>IF(U97&lt;T97,TRUE,FALSE)</f>
        <v>0</v>
      </c>
      <c r="V98" s="48"/>
      <c r="W98" s="48"/>
      <c r="X98" s="48"/>
      <c r="Y98" s="48"/>
      <c r="Z98" s="48"/>
      <c r="AA98" s="48"/>
      <c r="AB98" s="48"/>
      <c r="AC98" s="48"/>
    </row>
    <row r="99" ht="19.5" customHeight="1">
      <c r="A99" s="16">
        <v>49.0</v>
      </c>
      <c r="B99" s="17" t="s">
        <v>6</v>
      </c>
      <c r="C99" s="51">
        <v>817422.0</v>
      </c>
      <c r="D99" s="38" t="s">
        <v>186</v>
      </c>
      <c r="E99" s="20"/>
      <c r="F99" s="20" t="s">
        <v>145</v>
      </c>
      <c r="G99" s="21"/>
      <c r="H99" s="20" t="s">
        <v>183</v>
      </c>
      <c r="I99" s="20" t="s">
        <v>184</v>
      </c>
      <c r="J99" s="20" t="s">
        <v>139</v>
      </c>
      <c r="K99" s="20" t="s">
        <v>185</v>
      </c>
      <c r="L99" s="23">
        <f>ROUND(AVERAGE(F100,I100,J100,K100),2)</f>
        <v>1566.9</v>
      </c>
      <c r="M99" s="40">
        <v>17.0</v>
      </c>
      <c r="N99" s="44">
        <v>1.0</v>
      </c>
      <c r="O99" s="40">
        <v>0.0</v>
      </c>
      <c r="P99" s="44">
        <v>0.0</v>
      </c>
      <c r="Q99" s="26">
        <f>SUM(M99:P100)</f>
        <v>18</v>
      </c>
      <c r="R99" s="27">
        <f>L99*Q99</f>
        <v>28204.2</v>
      </c>
      <c r="S99" s="48"/>
      <c r="T99" s="28">
        <f>SMALL(E100:K100,1)+(SMALL(E100:K100,1)*0.5)</f>
        <v>673.5</v>
      </c>
      <c r="U99" s="29">
        <f>LARGE(E100:K100,1)</f>
        <v>1716.8</v>
      </c>
      <c r="V99" s="48"/>
      <c r="W99" s="48"/>
      <c r="X99" s="48"/>
      <c r="Y99" s="48"/>
      <c r="Z99" s="48"/>
      <c r="AA99" s="48"/>
      <c r="AB99" s="48"/>
      <c r="AC99" s="48"/>
    </row>
    <row r="100" ht="82.5" customHeight="1">
      <c r="A100" s="30"/>
      <c r="B100" s="30"/>
      <c r="C100" s="30"/>
      <c r="D100" s="30"/>
      <c r="E100" s="41"/>
      <c r="F100" s="41">
        <v>1400.0</v>
      </c>
      <c r="G100" s="42"/>
      <c r="H100" s="46">
        <v>449.0</v>
      </c>
      <c r="I100" s="41">
        <v>1716.8</v>
      </c>
      <c r="J100" s="41">
        <v>1716.8</v>
      </c>
      <c r="K100" s="41">
        <v>1434.0</v>
      </c>
      <c r="L100" s="30"/>
      <c r="M100" s="30"/>
      <c r="N100" s="30"/>
      <c r="O100" s="30"/>
      <c r="P100" s="30"/>
      <c r="Q100" s="30"/>
      <c r="R100" s="30"/>
      <c r="S100" s="48"/>
      <c r="T100" s="35"/>
      <c r="U100" s="36" t="b">
        <f>IF(U99&lt;T99,TRUE,FALSE)</f>
        <v>0</v>
      </c>
      <c r="V100" s="48"/>
      <c r="W100" s="48"/>
      <c r="X100" s="48"/>
      <c r="Y100" s="48"/>
      <c r="Z100" s="48"/>
      <c r="AA100" s="48"/>
      <c r="AB100" s="48"/>
      <c r="AC100" s="48"/>
    </row>
    <row r="101" ht="19.5" customHeight="1">
      <c r="A101" s="16">
        <v>50.0</v>
      </c>
      <c r="B101" s="51" t="s">
        <v>6</v>
      </c>
      <c r="C101" s="51">
        <v>817268.0</v>
      </c>
      <c r="D101" s="74" t="s">
        <v>187</v>
      </c>
      <c r="E101" s="20" t="s">
        <v>20</v>
      </c>
      <c r="F101" s="20"/>
      <c r="G101" s="21" t="s">
        <v>22</v>
      </c>
      <c r="H101" s="20"/>
      <c r="I101" s="20" t="s">
        <v>188</v>
      </c>
      <c r="J101" s="50" t="s">
        <v>189</v>
      </c>
      <c r="K101" s="20" t="s">
        <v>190</v>
      </c>
      <c r="L101" s="23">
        <f>ROUND(AVERAGE(E102,G102,K102,I102),2)</f>
        <v>246.51</v>
      </c>
      <c r="M101" s="40">
        <v>38.0</v>
      </c>
      <c r="N101" s="44">
        <v>0.0</v>
      </c>
      <c r="O101" s="40">
        <v>2.0</v>
      </c>
      <c r="P101" s="44">
        <v>3.0</v>
      </c>
      <c r="Q101" s="26">
        <f>SUM(M101:P102)</f>
        <v>43</v>
      </c>
      <c r="R101" s="27">
        <f>L101*Q101</f>
        <v>10599.93</v>
      </c>
      <c r="S101" s="48"/>
      <c r="T101" s="28">
        <f>SMALL(E102:K102,1)+(SMALL(E102:K102,1)*0.5)</f>
        <v>239.85</v>
      </c>
      <c r="U101" s="29">
        <f>LARGE(E102:K102,1)</f>
        <v>299.9</v>
      </c>
      <c r="V101" s="48"/>
      <c r="W101" s="48"/>
      <c r="X101" s="48"/>
      <c r="Y101" s="48"/>
      <c r="Z101" s="48"/>
      <c r="AA101" s="48"/>
      <c r="AB101" s="48"/>
      <c r="AC101" s="48"/>
    </row>
    <row r="102" ht="19.5" customHeight="1">
      <c r="A102" s="30"/>
      <c r="B102" s="30"/>
      <c r="C102" s="30"/>
      <c r="D102" s="30"/>
      <c r="E102" s="41">
        <v>239.8</v>
      </c>
      <c r="F102" s="41"/>
      <c r="G102" s="42">
        <v>216.33</v>
      </c>
      <c r="H102" s="41"/>
      <c r="I102" s="41">
        <v>299.9</v>
      </c>
      <c r="J102" s="46">
        <v>159.9</v>
      </c>
      <c r="K102" s="41">
        <v>230.0</v>
      </c>
      <c r="L102" s="30"/>
      <c r="M102" s="30"/>
      <c r="N102" s="30"/>
      <c r="O102" s="30"/>
      <c r="P102" s="30"/>
      <c r="Q102" s="30"/>
      <c r="R102" s="30"/>
      <c r="S102" s="48"/>
      <c r="T102" s="35"/>
      <c r="U102" s="36" t="b">
        <f>IF(U101&lt;T101,TRUE,FALSE)</f>
        <v>0</v>
      </c>
      <c r="V102" s="48"/>
      <c r="W102" s="48"/>
      <c r="X102" s="48"/>
      <c r="Y102" s="48"/>
      <c r="Z102" s="48"/>
      <c r="AA102" s="48"/>
      <c r="AB102" s="48"/>
      <c r="AC102" s="48"/>
    </row>
    <row r="103" ht="19.5" customHeight="1">
      <c r="A103" s="16">
        <v>51.0</v>
      </c>
      <c r="B103" s="17" t="s">
        <v>6</v>
      </c>
      <c r="C103" s="51">
        <v>817269.0</v>
      </c>
      <c r="D103" s="74" t="s">
        <v>191</v>
      </c>
      <c r="E103" s="20" t="s">
        <v>20</v>
      </c>
      <c r="F103" s="20"/>
      <c r="G103" s="21" t="s">
        <v>22</v>
      </c>
      <c r="H103" s="20"/>
      <c r="I103" s="20" t="s">
        <v>188</v>
      </c>
      <c r="J103" s="20" t="s">
        <v>192</v>
      </c>
      <c r="K103" s="20" t="s">
        <v>193</v>
      </c>
      <c r="L103" s="23">
        <f>ROUND(AVERAGE(E104,G104,K104),2)</f>
        <v>232.04</v>
      </c>
      <c r="M103" s="40">
        <v>39.0</v>
      </c>
      <c r="N103" s="24">
        <v>0.0</v>
      </c>
      <c r="O103" s="40">
        <v>2.0</v>
      </c>
      <c r="P103" s="24">
        <v>3.0</v>
      </c>
      <c r="Q103" s="26">
        <f>SUM(M103:P104)</f>
        <v>44</v>
      </c>
      <c r="R103" s="27">
        <f>L103*Q103</f>
        <v>10209.76</v>
      </c>
      <c r="S103" s="48"/>
      <c r="T103" s="28">
        <f>SMALL(E104:K104,1)+(SMALL(E104:K104,1)*0.5)</f>
        <v>251.85</v>
      </c>
      <c r="U103" s="29">
        <f>LARGE(E104:K104,1)</f>
        <v>299.9</v>
      </c>
      <c r="V103" s="48"/>
      <c r="W103" s="48"/>
      <c r="X103" s="48"/>
      <c r="Y103" s="48"/>
      <c r="Z103" s="48"/>
      <c r="AA103" s="48"/>
      <c r="AB103" s="48"/>
      <c r="AC103" s="48"/>
    </row>
    <row r="104" ht="19.5" customHeight="1">
      <c r="A104" s="30"/>
      <c r="B104" s="30"/>
      <c r="C104" s="30"/>
      <c r="D104" s="30"/>
      <c r="E104" s="41">
        <v>239.8</v>
      </c>
      <c r="F104" s="41"/>
      <c r="G104" s="42">
        <v>216.33</v>
      </c>
      <c r="H104" s="41"/>
      <c r="I104" s="41">
        <v>299.9</v>
      </c>
      <c r="J104" s="41">
        <v>167.9</v>
      </c>
      <c r="K104" s="41">
        <v>240.0</v>
      </c>
      <c r="L104" s="30"/>
      <c r="M104" s="30"/>
      <c r="N104" s="30"/>
      <c r="O104" s="30"/>
      <c r="P104" s="30"/>
      <c r="Q104" s="30"/>
      <c r="R104" s="30"/>
      <c r="S104" s="48"/>
      <c r="T104" s="35"/>
      <c r="U104" s="36" t="b">
        <f>IF(U103&lt;T103,TRUE,FALSE)</f>
        <v>0</v>
      </c>
      <c r="V104" s="48"/>
      <c r="W104" s="48"/>
      <c r="X104" s="48"/>
      <c r="Y104" s="48"/>
      <c r="Z104" s="48"/>
      <c r="AA104" s="48"/>
      <c r="AB104" s="48"/>
      <c r="AC104" s="48"/>
    </row>
    <row r="105" ht="20.25" customHeight="1">
      <c r="A105" s="16">
        <v>52.0</v>
      </c>
      <c r="B105" s="59" t="s">
        <v>6</v>
      </c>
      <c r="C105" s="18">
        <v>817339.0</v>
      </c>
      <c r="D105" s="75" t="s">
        <v>194</v>
      </c>
      <c r="E105" s="20"/>
      <c r="F105" s="20" t="s">
        <v>195</v>
      </c>
      <c r="G105" s="21" t="s">
        <v>22</v>
      </c>
      <c r="H105" s="20"/>
      <c r="I105" s="20" t="s">
        <v>66</v>
      </c>
      <c r="J105" s="20" t="s">
        <v>33</v>
      </c>
      <c r="K105" s="20" t="s">
        <v>196</v>
      </c>
      <c r="L105" s="23">
        <f>ROUND(AVERAGE(F106,J106,K106),2)</f>
        <v>206.3</v>
      </c>
      <c r="M105" s="24">
        <v>20.0</v>
      </c>
      <c r="N105" s="24">
        <v>0.0</v>
      </c>
      <c r="O105" s="40">
        <v>0.0</v>
      </c>
      <c r="P105" s="40">
        <v>8.0</v>
      </c>
      <c r="Q105" s="26">
        <f>SUM(M105:P106)</f>
        <v>28</v>
      </c>
      <c r="R105" s="27">
        <f>L105*Q105</f>
        <v>5776.4</v>
      </c>
      <c r="S105" s="6"/>
      <c r="T105" s="28">
        <f>SMALL(E106:K106,1)+(SMALL(E106:K106,1)*0.5)</f>
        <v>102</v>
      </c>
      <c r="U105" s="29">
        <f>LARGE(E106:K106,1)</f>
        <v>259.99</v>
      </c>
      <c r="V105" s="6"/>
      <c r="W105" s="6"/>
      <c r="X105" s="6"/>
      <c r="Y105" s="6"/>
      <c r="Z105" s="6"/>
      <c r="AA105" s="6"/>
      <c r="AB105" s="6"/>
      <c r="AC105" s="6"/>
    </row>
    <row r="106" ht="41.25" customHeight="1">
      <c r="A106" s="30"/>
      <c r="B106" s="30"/>
      <c r="C106" s="30"/>
      <c r="D106" s="53"/>
      <c r="E106" s="41"/>
      <c r="F106" s="41">
        <v>238.22</v>
      </c>
      <c r="G106" s="70">
        <v>68.0</v>
      </c>
      <c r="H106" s="41"/>
      <c r="I106" s="46">
        <v>259.99</v>
      </c>
      <c r="J106" s="41">
        <v>167.99</v>
      </c>
      <c r="K106" s="41">
        <v>212.7</v>
      </c>
      <c r="L106" s="30"/>
      <c r="M106" s="30"/>
      <c r="N106" s="30"/>
      <c r="O106" s="30"/>
      <c r="P106" s="30"/>
      <c r="Q106" s="30"/>
      <c r="R106" s="30"/>
      <c r="S106" s="6"/>
      <c r="T106" s="35"/>
      <c r="U106" s="36" t="b">
        <f>IF(U105&lt;T105,TRUE,FALSE)</f>
        <v>0</v>
      </c>
      <c r="V106" s="6"/>
      <c r="W106" s="6"/>
      <c r="X106" s="6"/>
      <c r="Y106" s="6"/>
      <c r="Z106" s="6"/>
      <c r="AA106" s="6"/>
      <c r="AB106" s="6"/>
      <c r="AC106" s="6"/>
    </row>
    <row r="107" ht="15.75" customHeight="1">
      <c r="A107" s="16">
        <v>53.0</v>
      </c>
      <c r="B107" s="76" t="s">
        <v>6</v>
      </c>
      <c r="C107" s="76">
        <v>796971.0</v>
      </c>
      <c r="D107" s="58" t="s">
        <v>197</v>
      </c>
      <c r="E107" s="20"/>
      <c r="F107" s="77"/>
      <c r="G107" s="21"/>
      <c r="H107" s="77"/>
      <c r="I107" s="20" t="s">
        <v>198</v>
      </c>
      <c r="J107" s="20" t="s">
        <v>199</v>
      </c>
      <c r="K107" s="20" t="s">
        <v>200</v>
      </c>
      <c r="L107" s="23">
        <f>ROUND(AVERAGE(I108,J108,K108),2)</f>
        <v>33.75</v>
      </c>
      <c r="M107" s="78">
        <v>115.0</v>
      </c>
      <c r="N107" s="24">
        <v>0.0</v>
      </c>
      <c r="O107" s="40">
        <v>0.0</v>
      </c>
      <c r="P107" s="40">
        <v>12.0</v>
      </c>
      <c r="Q107" s="26">
        <f>SUM(M107:P108)</f>
        <v>127</v>
      </c>
      <c r="R107" s="27">
        <f>L107*Q107</f>
        <v>4286.25</v>
      </c>
      <c r="T107" s="28">
        <f>SMALL(E108:K108,1)+(SMALL(E108:K108,1)*0.5)</f>
        <v>44.985</v>
      </c>
      <c r="U107" s="29">
        <f>LARGE(E108:K108,1)</f>
        <v>36.27</v>
      </c>
    </row>
    <row r="108" ht="15.75" customHeight="1">
      <c r="A108" s="30"/>
      <c r="B108" s="30"/>
      <c r="C108" s="30"/>
      <c r="D108" s="53"/>
      <c r="E108" s="41"/>
      <c r="F108" s="79"/>
      <c r="G108" s="42"/>
      <c r="H108" s="79"/>
      <c r="I108" s="41">
        <v>35.0</v>
      </c>
      <c r="J108" s="41">
        <v>36.27</v>
      </c>
      <c r="K108" s="41">
        <v>29.99</v>
      </c>
      <c r="L108" s="30"/>
      <c r="M108" s="30"/>
      <c r="N108" s="30"/>
      <c r="O108" s="30"/>
      <c r="P108" s="30"/>
      <c r="Q108" s="30"/>
      <c r="R108" s="30"/>
      <c r="T108" s="35"/>
      <c r="U108" s="36" t="b">
        <f>IF(U107&lt;T107,TRUE,FALSE)</f>
        <v>1</v>
      </c>
    </row>
    <row r="109" ht="19.5" customHeight="1">
      <c r="A109" s="16">
        <v>54.0</v>
      </c>
      <c r="B109" s="17" t="s">
        <v>6</v>
      </c>
      <c r="C109" s="51">
        <v>817419.0</v>
      </c>
      <c r="D109" s="80" t="s">
        <v>201</v>
      </c>
      <c r="E109" s="20"/>
      <c r="F109" s="20"/>
      <c r="G109" s="21"/>
      <c r="H109" s="20"/>
      <c r="I109" s="20" t="s">
        <v>202</v>
      </c>
      <c r="J109" s="20" t="s">
        <v>203</v>
      </c>
      <c r="K109" s="20" t="s">
        <v>31</v>
      </c>
      <c r="L109" s="23">
        <f>ROUND(AVERAGE(I110,J110,K110),2)</f>
        <v>160.14</v>
      </c>
      <c r="M109" s="40">
        <v>2676.0</v>
      </c>
      <c r="N109" s="24">
        <v>0.0</v>
      </c>
      <c r="O109" s="40">
        <v>0.0</v>
      </c>
      <c r="P109" s="40">
        <v>0.0</v>
      </c>
      <c r="Q109" s="26">
        <f>SUM(M109:P110)</f>
        <v>2676</v>
      </c>
      <c r="R109" s="27">
        <f>L109*Q109</f>
        <v>428534.64</v>
      </c>
      <c r="S109" s="6"/>
      <c r="T109" s="28">
        <f>SMALL(E110:K110,1)+(SMALL(E110:K110,1)*0.5)</f>
        <v>193.5</v>
      </c>
      <c r="U109" s="29">
        <f>LARGE(E110:K110,1)</f>
        <v>201.52</v>
      </c>
      <c r="V109" s="6"/>
      <c r="W109" s="6"/>
      <c r="X109" s="6"/>
      <c r="Y109" s="6"/>
      <c r="Z109" s="6"/>
      <c r="AA109" s="6"/>
      <c r="AB109" s="6"/>
      <c r="AC109" s="6"/>
    </row>
    <row r="110" ht="64.5" customHeight="1">
      <c r="A110" s="30"/>
      <c r="B110" s="30"/>
      <c r="C110" s="30"/>
      <c r="D110" s="53"/>
      <c r="E110" s="41"/>
      <c r="F110" s="41"/>
      <c r="G110" s="42"/>
      <c r="H110" s="41"/>
      <c r="I110" s="41">
        <v>149.9</v>
      </c>
      <c r="J110" s="41">
        <v>129.0</v>
      </c>
      <c r="K110" s="41">
        <v>201.52</v>
      </c>
      <c r="L110" s="30"/>
      <c r="M110" s="30"/>
      <c r="N110" s="30"/>
      <c r="O110" s="30"/>
      <c r="P110" s="30"/>
      <c r="Q110" s="30"/>
      <c r="R110" s="30"/>
      <c r="S110" s="6"/>
      <c r="T110" s="35"/>
      <c r="U110" s="36" t="b">
        <f>IF(U109&lt;T109,TRUE,FALSE)</f>
        <v>0</v>
      </c>
      <c r="V110" s="6"/>
      <c r="W110" s="6"/>
      <c r="X110" s="6"/>
      <c r="Y110" s="6"/>
      <c r="Z110" s="6"/>
      <c r="AA110" s="6"/>
      <c r="AB110" s="6"/>
      <c r="AC110" s="6"/>
    </row>
    <row r="111" ht="17.25" customHeight="1">
      <c r="A111" s="16">
        <v>55.0</v>
      </c>
      <c r="B111" s="17" t="s">
        <v>6</v>
      </c>
      <c r="C111" s="37">
        <v>817423.0</v>
      </c>
      <c r="D111" s="80" t="s">
        <v>204</v>
      </c>
      <c r="E111" s="20"/>
      <c r="F111" s="20"/>
      <c r="G111" s="21"/>
      <c r="H111" s="20"/>
      <c r="I111" s="20" t="s">
        <v>202</v>
      </c>
      <c r="J111" s="20" t="s">
        <v>203</v>
      </c>
      <c r="K111" s="20" t="s">
        <v>31</v>
      </c>
      <c r="L111" s="23">
        <f>ROUND(AVERAGE(I112,J112,K112),2)</f>
        <v>160.14</v>
      </c>
      <c r="M111" s="40">
        <v>891.0</v>
      </c>
      <c r="N111" s="24">
        <v>0.0</v>
      </c>
      <c r="O111" s="40">
        <v>0.0</v>
      </c>
      <c r="P111" s="40">
        <v>0.0</v>
      </c>
      <c r="Q111" s="26">
        <f>SUM(M111:P112)</f>
        <v>891</v>
      </c>
      <c r="R111" s="27">
        <f>L111*Q111</f>
        <v>142684.74</v>
      </c>
      <c r="S111" s="6"/>
      <c r="T111" s="28">
        <f>SMALL(E112:K112,1)+(SMALL(E112:K112,1)*0.5)</f>
        <v>193.5</v>
      </c>
      <c r="U111" s="29">
        <f>LARGE(E112:K112,1)</f>
        <v>201.52</v>
      </c>
      <c r="V111" s="6"/>
      <c r="W111" s="6"/>
      <c r="X111" s="6"/>
      <c r="Y111" s="6"/>
      <c r="Z111" s="6"/>
      <c r="AA111" s="6"/>
      <c r="AB111" s="6"/>
      <c r="AC111" s="6"/>
    </row>
    <row r="112" ht="72.0" customHeight="1">
      <c r="A112" s="30"/>
      <c r="B112" s="30"/>
      <c r="C112" s="30"/>
      <c r="D112" s="53"/>
      <c r="E112" s="41"/>
      <c r="F112" s="41"/>
      <c r="G112" s="42"/>
      <c r="H112" s="41"/>
      <c r="I112" s="41">
        <v>149.9</v>
      </c>
      <c r="J112" s="41">
        <v>129.0</v>
      </c>
      <c r="K112" s="41">
        <v>201.52</v>
      </c>
      <c r="L112" s="30"/>
      <c r="M112" s="30"/>
      <c r="N112" s="30"/>
      <c r="O112" s="30"/>
      <c r="P112" s="30"/>
      <c r="Q112" s="30"/>
      <c r="R112" s="30"/>
      <c r="S112" s="6"/>
      <c r="T112" s="35"/>
      <c r="U112" s="36" t="b">
        <f>IF(U111&lt;T111,TRUE,FALSE)</f>
        <v>0</v>
      </c>
      <c r="V112" s="6"/>
      <c r="W112" s="6"/>
      <c r="X112" s="6"/>
      <c r="Y112" s="6"/>
      <c r="Z112" s="6"/>
      <c r="AA112" s="6"/>
      <c r="AB112" s="6"/>
      <c r="AC112" s="6"/>
    </row>
    <row r="113" ht="21.0" customHeight="1">
      <c r="A113" s="16">
        <v>56.0</v>
      </c>
      <c r="B113" s="81" t="s">
        <v>6</v>
      </c>
      <c r="C113" s="82">
        <v>817325.0</v>
      </c>
      <c r="D113" s="83" t="s">
        <v>205</v>
      </c>
      <c r="E113" s="20"/>
      <c r="F113" s="20"/>
      <c r="G113" s="21" t="s">
        <v>22</v>
      </c>
      <c r="H113" s="20"/>
      <c r="I113" s="20" t="s">
        <v>206</v>
      </c>
      <c r="J113" s="20" t="s">
        <v>207</v>
      </c>
      <c r="K113" s="20" t="s">
        <v>208</v>
      </c>
      <c r="L113" s="23">
        <f>ROUND(AVERAGE(I114,J114,K114,G114),2)</f>
        <v>132.7</v>
      </c>
      <c r="M113" s="40">
        <v>60.0</v>
      </c>
      <c r="N113" s="24">
        <v>0.0</v>
      </c>
      <c r="O113" s="40">
        <v>0.0</v>
      </c>
      <c r="P113" s="40">
        <v>1.0</v>
      </c>
      <c r="Q113" s="26">
        <f>SUM(M113:P114)</f>
        <v>61</v>
      </c>
      <c r="R113" s="27">
        <f>L113*Q113</f>
        <v>8094.7</v>
      </c>
      <c r="S113" s="6"/>
      <c r="T113" s="28">
        <f>SMALL(E114:K114,1)+(SMALL(E114:K114,1)*0.5)</f>
        <v>178.5</v>
      </c>
      <c r="U113" s="29">
        <f>LARGE(E114:K114,1)</f>
        <v>149.8</v>
      </c>
      <c r="V113" s="6"/>
      <c r="W113" s="6"/>
      <c r="X113" s="6"/>
      <c r="Y113" s="6"/>
      <c r="Z113" s="6"/>
      <c r="AA113" s="6"/>
      <c r="AB113" s="6"/>
      <c r="AC113" s="6"/>
    </row>
    <row r="114" ht="24.0" customHeight="1">
      <c r="A114" s="30"/>
      <c r="B114" s="30"/>
      <c r="C114" s="30"/>
      <c r="D114" s="53"/>
      <c r="E114" s="41"/>
      <c r="F114" s="41"/>
      <c r="G114" s="42">
        <v>149.8</v>
      </c>
      <c r="H114" s="41"/>
      <c r="I114" s="41">
        <v>137.0</v>
      </c>
      <c r="J114" s="41">
        <v>125.0</v>
      </c>
      <c r="K114" s="41">
        <v>119.0</v>
      </c>
      <c r="L114" s="30"/>
      <c r="M114" s="30"/>
      <c r="N114" s="30"/>
      <c r="O114" s="30"/>
      <c r="P114" s="30"/>
      <c r="Q114" s="30"/>
      <c r="R114" s="30"/>
      <c r="S114" s="6"/>
      <c r="T114" s="35"/>
      <c r="U114" s="36" t="b">
        <f>IF(U113&lt;T113,TRUE,FALSE)</f>
        <v>1</v>
      </c>
      <c r="V114" s="6"/>
      <c r="W114" s="6"/>
      <c r="X114" s="6"/>
      <c r="Y114" s="6"/>
      <c r="Z114" s="6"/>
      <c r="AA114" s="6"/>
      <c r="AB114" s="6"/>
      <c r="AC114" s="6"/>
    </row>
    <row r="115" ht="26.25" customHeight="1">
      <c r="A115" s="16">
        <v>57.0</v>
      </c>
      <c r="B115" s="81" t="s">
        <v>6</v>
      </c>
      <c r="C115" s="84">
        <v>817303.0</v>
      </c>
      <c r="D115" s="85" t="s">
        <v>209</v>
      </c>
      <c r="E115" s="20"/>
      <c r="F115" s="20"/>
      <c r="G115" s="21"/>
      <c r="H115" s="20"/>
      <c r="I115" s="20" t="s">
        <v>208</v>
      </c>
      <c r="J115" s="20" t="s">
        <v>210</v>
      </c>
      <c r="K115" s="20" t="s">
        <v>211</v>
      </c>
      <c r="L115" s="23">
        <f>ROUND(AVERAGE(I116,J116,K116),2)</f>
        <v>44.33</v>
      </c>
      <c r="M115" s="40">
        <v>50.0</v>
      </c>
      <c r="N115" s="24">
        <v>0.0</v>
      </c>
      <c r="O115" s="40">
        <v>2.0</v>
      </c>
      <c r="P115" s="24">
        <v>1.0</v>
      </c>
      <c r="Q115" s="26">
        <f>SUM(M115:P116)</f>
        <v>53</v>
      </c>
      <c r="R115" s="27">
        <f>L115*Q115</f>
        <v>2349.49</v>
      </c>
      <c r="S115" s="61"/>
      <c r="T115" s="28">
        <f>SMALL(E116:K116,1)+(SMALL(E116:K116,1)*0.5)</f>
        <v>60</v>
      </c>
      <c r="U115" s="29">
        <f>LARGE(E116:K116,1)</f>
        <v>49.99</v>
      </c>
      <c r="V115" s="66"/>
      <c r="W115" s="66"/>
      <c r="X115" s="66"/>
      <c r="Y115" s="66"/>
      <c r="Z115" s="66"/>
      <c r="AA115" s="66"/>
      <c r="AB115" s="66"/>
      <c r="AC115" s="66"/>
    </row>
    <row r="116" ht="22.5" customHeight="1">
      <c r="A116" s="30"/>
      <c r="B116" s="30"/>
      <c r="C116" s="30"/>
      <c r="D116" s="53"/>
      <c r="E116" s="41"/>
      <c r="F116" s="41"/>
      <c r="G116" s="42"/>
      <c r="H116" s="41"/>
      <c r="I116" s="41">
        <v>49.99</v>
      </c>
      <c r="J116" s="41">
        <v>43.0</v>
      </c>
      <c r="K116" s="41">
        <v>40.0</v>
      </c>
      <c r="L116" s="30"/>
      <c r="M116" s="30"/>
      <c r="N116" s="30"/>
      <c r="O116" s="30"/>
      <c r="P116" s="30"/>
      <c r="Q116" s="30"/>
      <c r="R116" s="30"/>
      <c r="S116" s="61"/>
      <c r="T116" s="35"/>
      <c r="U116" s="36" t="b">
        <f>IF(U115&lt;T115,TRUE,FALSE)</f>
        <v>1</v>
      </c>
      <c r="V116" s="66"/>
      <c r="W116" s="66"/>
      <c r="X116" s="66"/>
      <c r="Y116" s="66"/>
      <c r="Z116" s="66"/>
      <c r="AA116" s="66"/>
      <c r="AB116" s="66"/>
      <c r="AC116" s="66"/>
    </row>
    <row r="117" ht="21.0" customHeight="1">
      <c r="A117" s="16">
        <v>58.0</v>
      </c>
      <c r="B117" s="81" t="s">
        <v>6</v>
      </c>
      <c r="C117" s="82">
        <v>817332.0</v>
      </c>
      <c r="D117" s="86" t="s">
        <v>212</v>
      </c>
      <c r="E117" s="20"/>
      <c r="F117" s="20"/>
      <c r="G117" s="21" t="s">
        <v>22</v>
      </c>
      <c r="H117" s="20"/>
      <c r="I117" s="20" t="s">
        <v>213</v>
      </c>
      <c r="J117" s="20" t="s">
        <v>214</v>
      </c>
      <c r="K117" s="20" t="s">
        <v>215</v>
      </c>
      <c r="L117" s="23">
        <f>ROUND(AVERAGE(I118,J118,K118),2)</f>
        <v>42.61</v>
      </c>
      <c r="M117" s="40">
        <v>50.0</v>
      </c>
      <c r="N117" s="24">
        <v>0.0</v>
      </c>
      <c r="O117" s="40">
        <v>0.0</v>
      </c>
      <c r="P117" s="40">
        <v>0.0</v>
      </c>
      <c r="Q117" s="26">
        <f>SUM(M117:P118)</f>
        <v>50</v>
      </c>
      <c r="R117" s="27">
        <f>L117*Q117</f>
        <v>2130.5</v>
      </c>
      <c r="S117" s="6"/>
      <c r="T117" s="28">
        <f>SMALL(E118:K118,1)+(SMALL(E118:K118,1)*0.5)</f>
        <v>59.85</v>
      </c>
      <c r="U117" s="29">
        <f>LARGE(E118:K118,1)</f>
        <v>119.3</v>
      </c>
      <c r="V117" s="6"/>
      <c r="W117" s="6"/>
      <c r="X117" s="6"/>
      <c r="Y117" s="6"/>
      <c r="Z117" s="6"/>
      <c r="AA117" s="6"/>
      <c r="AB117" s="6"/>
      <c r="AC117" s="6"/>
    </row>
    <row r="118" ht="51.75" customHeight="1">
      <c r="A118" s="30"/>
      <c r="B118" s="30"/>
      <c r="C118" s="30"/>
      <c r="D118" s="53"/>
      <c r="E118" s="41"/>
      <c r="F118" s="41"/>
      <c r="G118" s="70">
        <v>119.3</v>
      </c>
      <c r="H118" s="41"/>
      <c r="I118" s="41">
        <v>39.9</v>
      </c>
      <c r="J118" s="41">
        <v>44.95</v>
      </c>
      <c r="K118" s="41">
        <v>42.99</v>
      </c>
      <c r="L118" s="30"/>
      <c r="M118" s="30"/>
      <c r="N118" s="30"/>
      <c r="O118" s="30"/>
      <c r="P118" s="30"/>
      <c r="Q118" s="30"/>
      <c r="R118" s="30"/>
      <c r="S118" s="6"/>
      <c r="T118" s="35"/>
      <c r="U118" s="36" t="b">
        <f>IF(U117&lt;T117,TRUE,FALSE)</f>
        <v>0</v>
      </c>
      <c r="V118" s="6"/>
      <c r="W118" s="6"/>
      <c r="X118" s="6"/>
      <c r="Y118" s="6"/>
      <c r="Z118" s="6"/>
      <c r="AA118" s="6"/>
      <c r="AB118" s="6"/>
      <c r="AC118" s="6"/>
    </row>
    <row r="119" ht="19.5" customHeight="1">
      <c r="A119" s="16">
        <v>59.0</v>
      </c>
      <c r="B119" s="81" t="s">
        <v>6</v>
      </c>
      <c r="C119" s="82">
        <v>817276.0</v>
      </c>
      <c r="D119" s="87" t="s">
        <v>216</v>
      </c>
      <c r="E119" s="20"/>
      <c r="F119" s="20"/>
      <c r="G119" s="21"/>
      <c r="H119" s="20"/>
      <c r="I119" s="20" t="s">
        <v>217</v>
      </c>
      <c r="J119" s="20" t="s">
        <v>48</v>
      </c>
      <c r="K119" s="20" t="s">
        <v>218</v>
      </c>
      <c r="L119" s="23">
        <f>ROUND(AVERAGE(I120,J120,K120),2)</f>
        <v>115</v>
      </c>
      <c r="M119" s="24">
        <v>0.0</v>
      </c>
      <c r="N119" s="24">
        <v>0.0</v>
      </c>
      <c r="O119" s="40">
        <v>3.0</v>
      </c>
      <c r="P119" s="24">
        <v>1.0</v>
      </c>
      <c r="Q119" s="26">
        <f>SUM(M119:P120)</f>
        <v>4</v>
      </c>
      <c r="R119" s="27">
        <f>L119*Q119</f>
        <v>460</v>
      </c>
      <c r="S119" s="48"/>
      <c r="T119" s="28">
        <f>SMALL(E120:K120,1)+(SMALL(E120:K120,1)*0.5)</f>
        <v>165</v>
      </c>
      <c r="U119" s="29">
        <f>LARGE(E120:K120,1)</f>
        <v>125</v>
      </c>
      <c r="V119" s="48"/>
      <c r="W119" s="48"/>
      <c r="X119" s="48"/>
      <c r="Y119" s="48"/>
      <c r="Z119" s="48"/>
      <c r="AA119" s="48"/>
      <c r="AB119" s="48"/>
      <c r="AC119" s="48"/>
    </row>
    <row r="120" ht="19.5" customHeight="1">
      <c r="A120" s="30"/>
      <c r="B120" s="30"/>
      <c r="C120" s="30"/>
      <c r="D120" s="30"/>
      <c r="E120" s="41"/>
      <c r="F120" s="41"/>
      <c r="G120" s="42"/>
      <c r="H120" s="41"/>
      <c r="I120" s="41">
        <v>125.0</v>
      </c>
      <c r="J120" s="41">
        <v>110.0</v>
      </c>
      <c r="K120" s="41">
        <v>110.0</v>
      </c>
      <c r="L120" s="30"/>
      <c r="M120" s="30"/>
      <c r="N120" s="30"/>
      <c r="O120" s="30"/>
      <c r="P120" s="30"/>
      <c r="Q120" s="30"/>
      <c r="R120" s="30"/>
      <c r="S120" s="48"/>
      <c r="T120" s="35"/>
      <c r="U120" s="36" t="b">
        <f>IF(U119&lt;T119,TRUE,FALSE)</f>
        <v>1</v>
      </c>
      <c r="V120" s="48"/>
      <c r="W120" s="48"/>
      <c r="X120" s="48"/>
      <c r="Y120" s="48"/>
      <c r="Z120" s="48"/>
      <c r="AA120" s="48"/>
      <c r="AB120" s="48"/>
      <c r="AC120" s="48"/>
    </row>
    <row r="121" ht="24.0" customHeight="1">
      <c r="A121" s="16">
        <v>60.0</v>
      </c>
      <c r="B121" s="81" t="s">
        <v>6</v>
      </c>
      <c r="C121" s="82">
        <v>817326.0</v>
      </c>
      <c r="D121" s="88" t="s">
        <v>219</v>
      </c>
      <c r="E121" s="20"/>
      <c r="F121" s="20"/>
      <c r="G121" s="21" t="s">
        <v>22</v>
      </c>
      <c r="H121" s="20"/>
      <c r="I121" s="20" t="s">
        <v>220</v>
      </c>
      <c r="J121" s="20" t="s">
        <v>221</v>
      </c>
      <c r="K121" s="20" t="s">
        <v>66</v>
      </c>
      <c r="L121" s="23">
        <f>ROUND(AVERAGE(I122,J122,K122),2)</f>
        <v>43.29</v>
      </c>
      <c r="M121" s="40">
        <v>85.0</v>
      </c>
      <c r="N121" s="24">
        <v>0.0</v>
      </c>
      <c r="O121" s="40">
        <v>0.0</v>
      </c>
      <c r="P121" s="40">
        <v>1.0</v>
      </c>
      <c r="Q121" s="26">
        <f>SUM(M121:P122)</f>
        <v>86</v>
      </c>
      <c r="R121" s="27">
        <f>L121*Q121</f>
        <v>3722.94</v>
      </c>
      <c r="S121" s="6"/>
      <c r="T121" s="28">
        <f>SMALL(E122:K122,1)+(SMALL(E122:K122,1)*0.5)</f>
        <v>59.985</v>
      </c>
      <c r="U121" s="29">
        <f>LARGE(E122:K122,1)</f>
        <v>107.11</v>
      </c>
      <c r="V121" s="6"/>
      <c r="W121" s="6"/>
      <c r="X121" s="6"/>
      <c r="Y121" s="6"/>
      <c r="Z121" s="6"/>
      <c r="AA121" s="6"/>
      <c r="AB121" s="6"/>
      <c r="AC121" s="6"/>
    </row>
    <row r="122" ht="29.25" customHeight="1">
      <c r="A122" s="30"/>
      <c r="B122" s="30"/>
      <c r="C122" s="30"/>
      <c r="D122" s="53"/>
      <c r="E122" s="41"/>
      <c r="F122" s="41"/>
      <c r="G122" s="70">
        <v>107.11</v>
      </c>
      <c r="H122" s="41"/>
      <c r="I122" s="41">
        <v>49.9</v>
      </c>
      <c r="J122" s="41">
        <v>39.99</v>
      </c>
      <c r="K122" s="41">
        <v>39.99</v>
      </c>
      <c r="L122" s="30"/>
      <c r="M122" s="30"/>
      <c r="N122" s="30"/>
      <c r="O122" s="30"/>
      <c r="P122" s="30"/>
      <c r="Q122" s="30"/>
      <c r="R122" s="30"/>
      <c r="S122" s="6"/>
      <c r="T122" s="35"/>
      <c r="U122" s="36" t="b">
        <f>IF(U121&lt;T121,TRUE,FALSE)</f>
        <v>0</v>
      </c>
      <c r="V122" s="6"/>
      <c r="W122" s="6"/>
      <c r="X122" s="6"/>
      <c r="Y122" s="6"/>
      <c r="Z122" s="6"/>
      <c r="AA122" s="6"/>
      <c r="AB122" s="6"/>
      <c r="AC122" s="6"/>
    </row>
    <row r="123" ht="19.5" customHeight="1">
      <c r="A123" s="16">
        <v>61.0</v>
      </c>
      <c r="B123" s="17" t="s">
        <v>6</v>
      </c>
      <c r="C123" s="18">
        <v>810230.0</v>
      </c>
      <c r="D123" s="69" t="s">
        <v>222</v>
      </c>
      <c r="E123" s="20"/>
      <c r="F123" s="20"/>
      <c r="G123" s="21" t="s">
        <v>22</v>
      </c>
      <c r="H123" s="20" t="s">
        <v>117</v>
      </c>
      <c r="I123" s="20" t="s">
        <v>223</v>
      </c>
      <c r="J123" s="20" t="s">
        <v>224</v>
      </c>
      <c r="K123" s="20" t="s">
        <v>33</v>
      </c>
      <c r="L123" s="23">
        <f>ROUND(AVERAGE(H124,I124,K124),2)</f>
        <v>116.87</v>
      </c>
      <c r="M123" s="40">
        <v>43.0</v>
      </c>
      <c r="N123" s="24">
        <v>13.0</v>
      </c>
      <c r="O123" s="40">
        <v>3.0</v>
      </c>
      <c r="P123" s="40">
        <v>15.0</v>
      </c>
      <c r="Q123" s="26">
        <f>SUM(M123:P124)</f>
        <v>74</v>
      </c>
      <c r="R123" s="27">
        <f>L123*Q123</f>
        <v>8648.38</v>
      </c>
      <c r="S123" s="48"/>
      <c r="T123" s="28">
        <f>SMALL(E124:K124,1)+(SMALL(E124:K124,1)*0.5)</f>
        <v>151.74</v>
      </c>
      <c r="U123" s="29">
        <f>LARGE(E124:K124,1)</f>
        <v>216.25</v>
      </c>
      <c r="V123" s="48"/>
      <c r="W123" s="48"/>
      <c r="X123" s="48"/>
      <c r="Y123" s="48"/>
      <c r="Z123" s="48"/>
      <c r="AA123" s="48"/>
      <c r="AB123" s="48"/>
      <c r="AC123" s="48"/>
    </row>
    <row r="124" ht="19.5" customHeight="1">
      <c r="A124" s="30"/>
      <c r="B124" s="30"/>
      <c r="C124" s="30"/>
      <c r="D124" s="30"/>
      <c r="E124" s="41"/>
      <c r="F124" s="41"/>
      <c r="G124" s="70">
        <v>216.25</v>
      </c>
      <c r="H124" s="41">
        <v>101.16</v>
      </c>
      <c r="I124" s="41">
        <v>130.46</v>
      </c>
      <c r="J124" s="46">
        <v>169.99</v>
      </c>
      <c r="K124" s="41">
        <v>118.99</v>
      </c>
      <c r="L124" s="30"/>
      <c r="M124" s="30"/>
      <c r="N124" s="30"/>
      <c r="O124" s="30"/>
      <c r="P124" s="30"/>
      <c r="Q124" s="30"/>
      <c r="R124" s="30"/>
      <c r="S124" s="48"/>
      <c r="T124" s="35"/>
      <c r="U124" s="36" t="b">
        <f>IF(U123&lt;T123,TRUE,FALSE)</f>
        <v>0</v>
      </c>
      <c r="V124" s="48"/>
      <c r="W124" s="48"/>
      <c r="X124" s="48"/>
      <c r="Y124" s="48"/>
      <c r="Z124" s="48"/>
      <c r="AA124" s="48"/>
      <c r="AB124" s="48"/>
      <c r="AC124" s="48"/>
    </row>
    <row r="125" ht="19.5" customHeight="1">
      <c r="A125" s="16">
        <v>62.0</v>
      </c>
      <c r="B125" s="17" t="s">
        <v>6</v>
      </c>
      <c r="C125" s="18">
        <v>803870.0</v>
      </c>
      <c r="D125" s="62" t="s">
        <v>225</v>
      </c>
      <c r="E125" s="20"/>
      <c r="F125" s="20"/>
      <c r="G125" s="21"/>
      <c r="H125" s="20" t="s">
        <v>176</v>
      </c>
      <c r="I125" s="20" t="s">
        <v>94</v>
      </c>
      <c r="J125" s="20" t="s">
        <v>226</v>
      </c>
      <c r="K125" s="20" t="s">
        <v>227</v>
      </c>
      <c r="L125" s="23">
        <f>ROUND(AVERAGE(H126,I126,K126,J126),2)</f>
        <v>62.7</v>
      </c>
      <c r="M125" s="40">
        <v>54.0</v>
      </c>
      <c r="N125" s="24">
        <v>0.0</v>
      </c>
      <c r="O125" s="40">
        <v>7.0</v>
      </c>
      <c r="P125" s="24">
        <v>9.0</v>
      </c>
      <c r="Q125" s="26">
        <f>SUM(M125:P126)</f>
        <v>70</v>
      </c>
      <c r="R125" s="27">
        <f>L125*Q125</f>
        <v>4389</v>
      </c>
      <c r="S125" s="48"/>
      <c r="T125" s="28">
        <f>SMALL(E126:K126,1)+(SMALL(E126:K126,1)*0.5)</f>
        <v>86.85</v>
      </c>
      <c r="U125" s="29">
        <f>LARGE(E126:K126,1)</f>
        <v>69</v>
      </c>
      <c r="V125" s="48"/>
      <c r="W125" s="48"/>
      <c r="X125" s="48"/>
      <c r="Y125" s="48"/>
      <c r="Z125" s="48"/>
      <c r="AA125" s="48"/>
      <c r="AB125" s="48"/>
      <c r="AC125" s="48"/>
    </row>
    <row r="126" ht="19.5" customHeight="1">
      <c r="A126" s="30"/>
      <c r="B126" s="30"/>
      <c r="C126" s="30"/>
      <c r="D126" s="30"/>
      <c r="E126" s="41"/>
      <c r="F126" s="41"/>
      <c r="G126" s="42"/>
      <c r="H126" s="41">
        <v>57.9</v>
      </c>
      <c r="I126" s="41">
        <v>58.9</v>
      </c>
      <c r="J126" s="41">
        <v>69.0</v>
      </c>
      <c r="K126" s="41">
        <v>65.0</v>
      </c>
      <c r="L126" s="30"/>
      <c r="M126" s="30"/>
      <c r="N126" s="30"/>
      <c r="O126" s="30"/>
      <c r="P126" s="30"/>
      <c r="Q126" s="30"/>
      <c r="R126" s="30"/>
      <c r="S126" s="48"/>
      <c r="T126" s="35"/>
      <c r="U126" s="36" t="b">
        <f>IF(U125&lt;T125,TRUE,FALSE)</f>
        <v>1</v>
      </c>
      <c r="V126" s="48"/>
      <c r="W126" s="48"/>
      <c r="X126" s="48"/>
      <c r="Y126" s="48"/>
      <c r="Z126" s="48"/>
      <c r="AA126" s="48"/>
      <c r="AB126" s="48"/>
      <c r="AC126" s="48"/>
    </row>
    <row r="127" ht="19.5" customHeight="1">
      <c r="A127" s="16">
        <v>63.0</v>
      </c>
      <c r="B127" s="59" t="s">
        <v>6</v>
      </c>
      <c r="C127" s="18">
        <v>817337.0</v>
      </c>
      <c r="D127" s="60" t="s">
        <v>228</v>
      </c>
      <c r="E127" s="20"/>
      <c r="F127" s="20"/>
      <c r="G127" s="21" t="s">
        <v>22</v>
      </c>
      <c r="H127" s="20"/>
      <c r="I127" s="20" t="s">
        <v>229</v>
      </c>
      <c r="J127" s="20" t="s">
        <v>230</v>
      </c>
      <c r="K127" s="20" t="s">
        <v>231</v>
      </c>
      <c r="L127" s="23">
        <f>ROUND(AVERAGE(I128,J128,K128),2)</f>
        <v>53.29</v>
      </c>
      <c r="M127" s="24">
        <v>75.0</v>
      </c>
      <c r="N127" s="24">
        <v>0.0</v>
      </c>
      <c r="O127" s="40">
        <v>1.0</v>
      </c>
      <c r="P127" s="40">
        <v>1.0</v>
      </c>
      <c r="Q127" s="26">
        <f>SUM(M127:P128)</f>
        <v>77</v>
      </c>
      <c r="R127" s="27">
        <f>L127*Q127</f>
        <v>4103.33</v>
      </c>
      <c r="S127" s="6"/>
      <c r="T127" s="28">
        <f>SMALL(E128:K128,1)+(SMALL(E128:K128,1)*0.5)</f>
        <v>74.985</v>
      </c>
      <c r="U127" s="29">
        <f>LARGE(E128:K128,1)</f>
        <v>109.67</v>
      </c>
      <c r="V127" s="6"/>
      <c r="W127" s="6"/>
      <c r="X127" s="6"/>
      <c r="Y127" s="6"/>
      <c r="Z127" s="6"/>
      <c r="AA127" s="6"/>
      <c r="AB127" s="6"/>
      <c r="AC127" s="6"/>
    </row>
    <row r="128" ht="36.75" customHeight="1">
      <c r="A128" s="30"/>
      <c r="B128" s="30"/>
      <c r="C128" s="30"/>
      <c r="D128" s="53"/>
      <c r="E128" s="41"/>
      <c r="F128" s="41"/>
      <c r="G128" s="70">
        <v>109.67</v>
      </c>
      <c r="H128" s="41"/>
      <c r="I128" s="41">
        <v>49.99</v>
      </c>
      <c r="J128" s="41">
        <v>49.99</v>
      </c>
      <c r="K128" s="41">
        <v>59.9</v>
      </c>
      <c r="L128" s="30"/>
      <c r="M128" s="30"/>
      <c r="N128" s="30"/>
      <c r="O128" s="30"/>
      <c r="P128" s="30"/>
      <c r="Q128" s="30"/>
      <c r="R128" s="30"/>
      <c r="S128" s="6"/>
      <c r="T128" s="35"/>
      <c r="U128" s="36" t="b">
        <f>IF(U127&lt;T127,TRUE,FALSE)</f>
        <v>0</v>
      </c>
      <c r="V128" s="6"/>
      <c r="W128" s="6"/>
      <c r="X128" s="6"/>
      <c r="Y128" s="6"/>
      <c r="Z128" s="6"/>
      <c r="AA128" s="6"/>
      <c r="AB128" s="6"/>
      <c r="AC128" s="6"/>
    </row>
    <row r="129" ht="20.25" customHeight="1">
      <c r="A129" s="16">
        <v>64.0</v>
      </c>
      <c r="B129" s="59" t="s">
        <v>6</v>
      </c>
      <c r="C129" s="37">
        <v>817314.0</v>
      </c>
      <c r="D129" s="89" t="s">
        <v>232</v>
      </c>
      <c r="E129" s="20"/>
      <c r="F129" s="20"/>
      <c r="G129" s="21"/>
      <c r="H129" s="20"/>
      <c r="I129" s="20" t="s">
        <v>233</v>
      </c>
      <c r="J129" s="20" t="s">
        <v>33</v>
      </c>
      <c r="K129" s="20" t="s">
        <v>229</v>
      </c>
      <c r="L129" s="23">
        <f>ROUND(AVERAGE(I130,J130,K130),2)</f>
        <v>93.77</v>
      </c>
      <c r="M129" s="40">
        <v>241.0</v>
      </c>
      <c r="N129" s="24">
        <v>0.0</v>
      </c>
      <c r="O129" s="40">
        <v>1.0</v>
      </c>
      <c r="P129" s="40">
        <v>0.0</v>
      </c>
      <c r="Q129" s="26">
        <f>SUM(M129:P130)</f>
        <v>242</v>
      </c>
      <c r="R129" s="27">
        <f>L129*Q129</f>
        <v>22692.34</v>
      </c>
      <c r="S129" s="61"/>
      <c r="T129" s="28">
        <f>SMALL(E130:K130,1)+(SMALL(E130:K130,1)*0.5)</f>
        <v>134.85</v>
      </c>
      <c r="U129" s="29">
        <f>LARGE(E130:K130,1)</f>
        <v>99.99</v>
      </c>
      <c r="V129" s="6"/>
      <c r="W129" s="6"/>
      <c r="X129" s="6"/>
      <c r="Y129" s="6"/>
      <c r="Z129" s="6"/>
      <c r="AA129" s="6"/>
      <c r="AB129" s="6"/>
      <c r="AC129" s="6"/>
    </row>
    <row r="130" ht="14.25" customHeight="1">
      <c r="A130" s="30"/>
      <c r="B130" s="30"/>
      <c r="C130" s="30"/>
      <c r="D130" s="53"/>
      <c r="E130" s="41"/>
      <c r="F130" s="41"/>
      <c r="G130" s="42"/>
      <c r="H130" s="41"/>
      <c r="I130" s="41">
        <v>89.9</v>
      </c>
      <c r="J130" s="41">
        <v>91.41</v>
      </c>
      <c r="K130" s="41">
        <v>99.99</v>
      </c>
      <c r="L130" s="30"/>
      <c r="M130" s="30"/>
      <c r="N130" s="30"/>
      <c r="O130" s="30"/>
      <c r="P130" s="30"/>
      <c r="Q130" s="30"/>
      <c r="R130" s="30"/>
      <c r="S130" s="61"/>
      <c r="T130" s="35"/>
      <c r="U130" s="36" t="b">
        <f>IF(U129&lt;T129,TRUE,FALSE)</f>
        <v>1</v>
      </c>
      <c r="V130" s="6"/>
      <c r="W130" s="6"/>
      <c r="X130" s="6"/>
      <c r="Y130" s="6"/>
      <c r="Z130" s="6"/>
      <c r="AA130" s="6"/>
      <c r="AB130" s="6"/>
      <c r="AC130" s="6"/>
    </row>
    <row r="131" ht="21.0" customHeight="1">
      <c r="A131" s="16">
        <v>65.0</v>
      </c>
      <c r="B131" s="59" t="s">
        <v>6</v>
      </c>
      <c r="C131" s="18">
        <v>817330.0</v>
      </c>
      <c r="D131" s="90" t="s">
        <v>234</v>
      </c>
      <c r="E131" s="20"/>
      <c r="F131" s="20"/>
      <c r="G131" s="21"/>
      <c r="H131" s="20"/>
      <c r="I131" s="20" t="s">
        <v>235</v>
      </c>
      <c r="J131" s="20" t="s">
        <v>167</v>
      </c>
      <c r="K131" s="20" t="s">
        <v>208</v>
      </c>
      <c r="L131" s="23">
        <f>ROUND(AVERAGE(I132,J132,K132),2)</f>
        <v>47.6</v>
      </c>
      <c r="M131" s="40">
        <v>25.0</v>
      </c>
      <c r="N131" s="24">
        <v>0.0</v>
      </c>
      <c r="O131" s="40">
        <v>0.0</v>
      </c>
      <c r="P131" s="40">
        <v>0.0</v>
      </c>
      <c r="Q131" s="26">
        <f>SUM(M131:P132)</f>
        <v>25</v>
      </c>
      <c r="R131" s="27">
        <f>L131*Q131</f>
        <v>1190</v>
      </c>
      <c r="S131" s="6"/>
      <c r="T131" s="28">
        <f>SMALL(E132:K132,1)+(SMALL(E132:K132,1)*0.5)</f>
        <v>67.35</v>
      </c>
      <c r="U131" s="29">
        <f>LARGE(E132:K132,1)</f>
        <v>49.9</v>
      </c>
      <c r="V131" s="6"/>
      <c r="W131" s="6"/>
      <c r="X131" s="6"/>
      <c r="Y131" s="6"/>
      <c r="Z131" s="6"/>
      <c r="AA131" s="6"/>
      <c r="AB131" s="6"/>
      <c r="AC131" s="6"/>
    </row>
    <row r="132" ht="41.25" customHeight="1">
      <c r="A132" s="30"/>
      <c r="B132" s="30"/>
      <c r="C132" s="30"/>
      <c r="D132" s="53"/>
      <c r="E132" s="41"/>
      <c r="F132" s="41"/>
      <c r="G132" s="42"/>
      <c r="H132" s="41"/>
      <c r="I132" s="41">
        <v>48.0</v>
      </c>
      <c r="J132" s="41">
        <v>44.9</v>
      </c>
      <c r="K132" s="41">
        <v>49.9</v>
      </c>
      <c r="L132" s="30"/>
      <c r="M132" s="30"/>
      <c r="N132" s="30"/>
      <c r="O132" s="30"/>
      <c r="P132" s="30"/>
      <c r="Q132" s="30"/>
      <c r="R132" s="30"/>
      <c r="S132" s="6"/>
      <c r="T132" s="35"/>
      <c r="U132" s="36" t="b">
        <f>IF(U131&lt;T131,TRUE,FALSE)</f>
        <v>1</v>
      </c>
      <c r="V132" s="6"/>
      <c r="W132" s="6"/>
      <c r="X132" s="6"/>
      <c r="Y132" s="6"/>
      <c r="Z132" s="6"/>
      <c r="AA132" s="6"/>
      <c r="AB132" s="6"/>
      <c r="AC132" s="6"/>
    </row>
    <row r="133" ht="19.5" customHeight="1">
      <c r="A133" s="16">
        <v>66.0</v>
      </c>
      <c r="B133" s="59" t="s">
        <v>6</v>
      </c>
      <c r="C133" s="18">
        <v>817288.0</v>
      </c>
      <c r="D133" s="52" t="s">
        <v>236</v>
      </c>
      <c r="E133" s="20"/>
      <c r="F133" s="20" t="s">
        <v>237</v>
      </c>
      <c r="G133" s="21" t="s">
        <v>22</v>
      </c>
      <c r="H133" s="20"/>
      <c r="I133" s="20" t="s">
        <v>238</v>
      </c>
      <c r="J133" s="20" t="s">
        <v>140</v>
      </c>
      <c r="K133" s="20" t="s">
        <v>239</v>
      </c>
      <c r="L133" s="23">
        <f>ROUND(AVERAGE(F134,I134,K134,J134),2)</f>
        <v>51.68</v>
      </c>
      <c r="M133" s="40">
        <v>200.0</v>
      </c>
      <c r="N133" s="24">
        <v>0.0</v>
      </c>
      <c r="O133" s="40">
        <v>1.0</v>
      </c>
      <c r="P133" s="24">
        <v>4.0</v>
      </c>
      <c r="Q133" s="26">
        <f>SUM(M133:P134)</f>
        <v>205</v>
      </c>
      <c r="R133" s="27">
        <f>L133*Q133</f>
        <v>10594.4</v>
      </c>
      <c r="S133" s="6"/>
      <c r="T133" s="28">
        <f>SMALL(E134:K134,1)+(SMALL(E134:K134,1)*0.5)</f>
        <v>33.75</v>
      </c>
      <c r="U133" s="29">
        <f>LARGE(E134:K134,1)</f>
        <v>58.4</v>
      </c>
      <c r="V133" s="48"/>
      <c r="W133" s="48"/>
      <c r="X133" s="48"/>
      <c r="Y133" s="48"/>
      <c r="Z133" s="48"/>
      <c r="AA133" s="48"/>
      <c r="AB133" s="48"/>
      <c r="AC133" s="48"/>
    </row>
    <row r="134" ht="48.75" customHeight="1">
      <c r="A134" s="30"/>
      <c r="B134" s="30"/>
      <c r="C134" s="30"/>
      <c r="D134" s="53"/>
      <c r="E134" s="41"/>
      <c r="F134" s="41">
        <v>49.0</v>
      </c>
      <c r="G134" s="70">
        <v>22.5</v>
      </c>
      <c r="H134" s="41"/>
      <c r="I134" s="41">
        <v>44.55</v>
      </c>
      <c r="J134" s="41">
        <v>58.4</v>
      </c>
      <c r="K134" s="41">
        <v>54.75</v>
      </c>
      <c r="L134" s="30"/>
      <c r="M134" s="30"/>
      <c r="N134" s="30"/>
      <c r="O134" s="30"/>
      <c r="P134" s="30"/>
      <c r="Q134" s="30"/>
      <c r="R134" s="30"/>
      <c r="S134" s="6"/>
      <c r="T134" s="35"/>
      <c r="U134" s="36" t="b">
        <f>IF(U133&lt;T133,TRUE,FALSE)</f>
        <v>0</v>
      </c>
      <c r="V134" s="48"/>
      <c r="W134" s="48"/>
      <c r="X134" s="48"/>
      <c r="Y134" s="48"/>
      <c r="Z134" s="48"/>
      <c r="AA134" s="48"/>
      <c r="AB134" s="48"/>
      <c r="AC134" s="48"/>
    </row>
    <row r="135" ht="19.5" customHeight="1">
      <c r="A135" s="16">
        <v>67.0</v>
      </c>
      <c r="B135" s="17" t="s">
        <v>6</v>
      </c>
      <c r="C135" s="18">
        <v>810228.0</v>
      </c>
      <c r="D135" s="69" t="s">
        <v>240</v>
      </c>
      <c r="E135" s="20"/>
      <c r="F135" s="20"/>
      <c r="G135" s="21"/>
      <c r="H135" s="20"/>
      <c r="I135" s="20" t="s">
        <v>229</v>
      </c>
      <c r="J135" s="20" t="s">
        <v>241</v>
      </c>
      <c r="K135" s="20" t="s">
        <v>242</v>
      </c>
      <c r="L135" s="23">
        <f>ROUND(AVERAGE(I136,J136,K136),2)</f>
        <v>52.9</v>
      </c>
      <c r="M135" s="40">
        <v>0.0</v>
      </c>
      <c r="N135" s="24">
        <v>11.0</v>
      </c>
      <c r="O135" s="40">
        <v>5.0</v>
      </c>
      <c r="P135" s="40">
        <v>7.0</v>
      </c>
      <c r="Q135" s="26">
        <f>SUM(M135:P136)</f>
        <v>23</v>
      </c>
      <c r="R135" s="27">
        <f>L135*Q135</f>
        <v>1216.7</v>
      </c>
      <c r="S135" s="48"/>
      <c r="T135" s="28">
        <f>SMALL(E136:K136,1)+(SMALL(E136:K136,1)*0.5)</f>
        <v>71.85</v>
      </c>
      <c r="U135" s="29">
        <f>LARGE(E136:K136,1)</f>
        <v>55.8</v>
      </c>
      <c r="V135" s="48"/>
      <c r="W135" s="48"/>
      <c r="X135" s="48"/>
      <c r="Y135" s="48"/>
      <c r="Z135" s="48"/>
      <c r="AA135" s="48"/>
      <c r="AB135" s="48"/>
      <c r="AC135" s="48"/>
    </row>
    <row r="136" ht="19.5" customHeight="1">
      <c r="A136" s="30"/>
      <c r="B136" s="30"/>
      <c r="C136" s="30"/>
      <c r="D136" s="30"/>
      <c r="E136" s="41"/>
      <c r="F136" s="41"/>
      <c r="G136" s="42"/>
      <c r="H136" s="41"/>
      <c r="I136" s="41">
        <v>54.99</v>
      </c>
      <c r="J136" s="41">
        <v>55.8</v>
      </c>
      <c r="K136" s="41">
        <v>47.9</v>
      </c>
      <c r="L136" s="30"/>
      <c r="M136" s="30"/>
      <c r="N136" s="30"/>
      <c r="O136" s="30"/>
      <c r="P136" s="30"/>
      <c r="Q136" s="30"/>
      <c r="R136" s="30"/>
      <c r="S136" s="48"/>
      <c r="T136" s="35"/>
      <c r="U136" s="36" t="b">
        <f>IF(U135&lt;T135,TRUE,FALSE)</f>
        <v>1</v>
      </c>
      <c r="V136" s="48"/>
      <c r="W136" s="48"/>
      <c r="X136" s="48"/>
      <c r="Y136" s="48"/>
      <c r="Z136" s="48"/>
      <c r="AA136" s="48"/>
      <c r="AB136" s="48"/>
      <c r="AC136" s="48"/>
    </row>
    <row r="137" ht="19.5" customHeight="1">
      <c r="A137" s="16">
        <v>68.0</v>
      </c>
      <c r="B137" s="17" t="s">
        <v>6</v>
      </c>
      <c r="C137" s="18">
        <v>810233.0</v>
      </c>
      <c r="D137" s="69" t="s">
        <v>243</v>
      </c>
      <c r="E137" s="20"/>
      <c r="F137" s="20"/>
      <c r="G137" s="21"/>
      <c r="H137" s="20"/>
      <c r="I137" s="20" t="s">
        <v>53</v>
      </c>
      <c r="J137" s="20" t="s">
        <v>244</v>
      </c>
      <c r="K137" s="20" t="s">
        <v>245</v>
      </c>
      <c r="L137" s="23">
        <f>ROUND(AVERAGE(I138,J138,K138),2)</f>
        <v>50.7</v>
      </c>
      <c r="M137" s="40">
        <v>36.0</v>
      </c>
      <c r="N137" s="24">
        <v>0.0</v>
      </c>
      <c r="O137" s="40">
        <v>3.0</v>
      </c>
      <c r="P137" s="40">
        <v>13.0</v>
      </c>
      <c r="Q137" s="26">
        <f>SUM(M137:P138)</f>
        <v>52</v>
      </c>
      <c r="R137" s="27">
        <f>L137*Q137</f>
        <v>2636.4</v>
      </c>
      <c r="S137" s="48"/>
      <c r="T137" s="28">
        <f>SMALL(E138:K138,1)+(SMALL(E138:K138,1)*0.5)</f>
        <v>67.65</v>
      </c>
      <c r="U137" s="29">
        <f>LARGE(E138:K138,1)</f>
        <v>55</v>
      </c>
      <c r="V137" s="48"/>
      <c r="W137" s="48"/>
      <c r="X137" s="48"/>
      <c r="Y137" s="48"/>
      <c r="Z137" s="48"/>
      <c r="AA137" s="48"/>
      <c r="AB137" s="48"/>
      <c r="AC137" s="48"/>
    </row>
    <row r="138" ht="19.5" customHeight="1">
      <c r="A138" s="30"/>
      <c r="B138" s="30"/>
      <c r="C138" s="30"/>
      <c r="D138" s="30"/>
      <c r="E138" s="41"/>
      <c r="F138" s="41"/>
      <c r="G138" s="42"/>
      <c r="H138" s="41"/>
      <c r="I138" s="41">
        <v>52.0</v>
      </c>
      <c r="J138" s="41">
        <v>55.0</v>
      </c>
      <c r="K138" s="41">
        <v>45.1</v>
      </c>
      <c r="L138" s="30"/>
      <c r="M138" s="30"/>
      <c r="N138" s="30"/>
      <c r="O138" s="30"/>
      <c r="P138" s="30"/>
      <c r="Q138" s="30"/>
      <c r="R138" s="30"/>
      <c r="S138" s="48"/>
      <c r="T138" s="35"/>
      <c r="U138" s="36" t="b">
        <f>IF(U137&lt;T137,TRUE,FALSE)</f>
        <v>1</v>
      </c>
      <c r="V138" s="48"/>
      <c r="W138" s="48"/>
      <c r="X138" s="48"/>
      <c r="Y138" s="48"/>
      <c r="Z138" s="48"/>
      <c r="AA138" s="48"/>
      <c r="AB138" s="48"/>
      <c r="AC138" s="48"/>
    </row>
    <row r="139" ht="21.0" customHeight="1">
      <c r="A139" s="16">
        <v>69.0</v>
      </c>
      <c r="B139" s="81" t="s">
        <v>6</v>
      </c>
      <c r="C139" s="82">
        <v>817328.0</v>
      </c>
      <c r="D139" s="91" t="s">
        <v>246</v>
      </c>
      <c r="E139" s="92"/>
      <c r="F139" s="92"/>
      <c r="G139" s="93"/>
      <c r="H139" s="92"/>
      <c r="I139" s="92" t="s">
        <v>247</v>
      </c>
      <c r="J139" s="92" t="s">
        <v>248</v>
      </c>
      <c r="K139" s="92" t="s">
        <v>140</v>
      </c>
      <c r="L139" s="23">
        <f>ROUND(AVERAGE(I140,J140,K140),2)</f>
        <v>149.39</v>
      </c>
      <c r="M139" s="94">
        <v>80.0</v>
      </c>
      <c r="N139" s="95">
        <v>0.0</v>
      </c>
      <c r="O139" s="94">
        <v>0.0</v>
      </c>
      <c r="P139" s="94">
        <v>0.0</v>
      </c>
      <c r="Q139" s="96">
        <f>SUM(M139:P140)</f>
        <v>80</v>
      </c>
      <c r="R139" s="97">
        <f>L139*Q139</f>
        <v>11951.2</v>
      </c>
      <c r="S139" s="6"/>
      <c r="T139" s="28">
        <f>SMALL(E140:K140,1)+(SMALL(E140:K140,1)*0.5)</f>
        <v>193.35</v>
      </c>
      <c r="U139" s="29">
        <f>LARGE(E140:K140,1)</f>
        <v>166</v>
      </c>
      <c r="V139" s="6"/>
      <c r="W139" s="6"/>
      <c r="X139" s="6"/>
      <c r="Y139" s="6"/>
      <c r="Z139" s="6"/>
      <c r="AA139" s="6"/>
      <c r="AB139" s="6"/>
      <c r="AC139" s="6"/>
    </row>
    <row r="140" ht="70.5" customHeight="1">
      <c r="A140" s="30"/>
      <c r="B140" s="30"/>
      <c r="C140" s="30"/>
      <c r="D140" s="53"/>
      <c r="E140" s="92"/>
      <c r="F140" s="92"/>
      <c r="G140" s="93"/>
      <c r="H140" s="92"/>
      <c r="I140" s="92">
        <v>153.27</v>
      </c>
      <c r="J140" s="92">
        <v>128.9</v>
      </c>
      <c r="K140" s="92">
        <v>166.0</v>
      </c>
      <c r="L140" s="30"/>
      <c r="M140" s="30"/>
      <c r="N140" s="30"/>
      <c r="O140" s="30"/>
      <c r="P140" s="30"/>
      <c r="Q140" s="30"/>
      <c r="R140" s="30"/>
      <c r="S140" s="6"/>
      <c r="T140" s="35"/>
      <c r="U140" s="36" t="b">
        <f>IF(U139&lt;T139,TRUE,FALSE)</f>
        <v>1</v>
      </c>
      <c r="V140" s="6"/>
      <c r="W140" s="6"/>
      <c r="X140" s="6"/>
      <c r="Y140" s="6"/>
      <c r="Z140" s="6"/>
      <c r="AA140" s="6"/>
      <c r="AB140" s="6"/>
      <c r="AC140" s="6"/>
    </row>
    <row r="141" ht="23.25" customHeight="1">
      <c r="A141" s="16">
        <v>70.0</v>
      </c>
      <c r="B141" s="59" t="s">
        <v>6</v>
      </c>
      <c r="C141" s="51">
        <v>817300.0</v>
      </c>
      <c r="D141" s="52" t="s">
        <v>249</v>
      </c>
      <c r="E141" s="20"/>
      <c r="F141" s="20"/>
      <c r="G141" s="21"/>
      <c r="H141" s="20"/>
      <c r="I141" s="20" t="s">
        <v>250</v>
      </c>
      <c r="J141" s="20" t="s">
        <v>251</v>
      </c>
      <c r="K141" s="20" t="s">
        <v>29</v>
      </c>
      <c r="L141" s="23">
        <f>ROUND(AVERAGE(I142,J142,K142),2)</f>
        <v>53.47</v>
      </c>
      <c r="M141" s="40">
        <v>50.0</v>
      </c>
      <c r="N141" s="24">
        <v>0.0</v>
      </c>
      <c r="O141" s="40">
        <v>0.0</v>
      </c>
      <c r="P141" s="24">
        <v>1.0</v>
      </c>
      <c r="Q141" s="26">
        <f>SUM(M141:P142)</f>
        <v>51</v>
      </c>
      <c r="R141" s="27">
        <f>L141*Q141</f>
        <v>2726.97</v>
      </c>
      <c r="S141" s="61"/>
      <c r="T141" s="28">
        <f>SMALL(E142:K142,1)+(SMALL(E142:K142,1)*0.5)</f>
        <v>67.5</v>
      </c>
      <c r="U141" s="29">
        <f>LARGE(E142:K142,1)</f>
        <v>60</v>
      </c>
      <c r="V141" s="66"/>
      <c r="W141" s="66"/>
      <c r="X141" s="66"/>
      <c r="Y141" s="66"/>
      <c r="Z141" s="66"/>
      <c r="AA141" s="66"/>
      <c r="AB141" s="66"/>
      <c r="AC141" s="66"/>
    </row>
    <row r="142" ht="30.75" customHeight="1">
      <c r="A142" s="30"/>
      <c r="B142" s="30"/>
      <c r="C142" s="30"/>
      <c r="D142" s="53"/>
      <c r="E142" s="41"/>
      <c r="F142" s="41"/>
      <c r="G142" s="42"/>
      <c r="H142" s="41"/>
      <c r="I142" s="41">
        <v>45.0</v>
      </c>
      <c r="J142" s="41">
        <v>60.0</v>
      </c>
      <c r="K142" s="41">
        <v>55.4</v>
      </c>
      <c r="L142" s="30"/>
      <c r="M142" s="30"/>
      <c r="N142" s="30"/>
      <c r="O142" s="30"/>
      <c r="P142" s="30"/>
      <c r="Q142" s="30"/>
      <c r="R142" s="30"/>
      <c r="S142" s="61"/>
      <c r="T142" s="35"/>
      <c r="U142" s="36" t="b">
        <f>IF(U141&lt;T141,TRUE,FALSE)</f>
        <v>1</v>
      </c>
      <c r="V142" s="66"/>
      <c r="W142" s="66"/>
      <c r="X142" s="66"/>
      <c r="Y142" s="66"/>
      <c r="Z142" s="66"/>
      <c r="AA142" s="66"/>
      <c r="AB142" s="66"/>
      <c r="AC142" s="66"/>
    </row>
    <row r="143" ht="19.5" customHeight="1">
      <c r="A143" s="16">
        <v>71.0</v>
      </c>
      <c r="B143" s="17" t="s">
        <v>6</v>
      </c>
      <c r="C143" s="51">
        <v>803871.0</v>
      </c>
      <c r="D143" s="38" t="s">
        <v>252</v>
      </c>
      <c r="E143" s="20"/>
      <c r="F143" s="20"/>
      <c r="G143" s="21" t="s">
        <v>22</v>
      </c>
      <c r="H143" s="20"/>
      <c r="I143" s="20" t="s">
        <v>253</v>
      </c>
      <c r="J143" s="20" t="s">
        <v>254</v>
      </c>
      <c r="K143" s="20"/>
      <c r="L143" s="23">
        <f>ROUND(AVERAGE(G144,I144,J144),2)</f>
        <v>124</v>
      </c>
      <c r="M143" s="40">
        <v>22.0</v>
      </c>
      <c r="N143" s="24">
        <v>1.0</v>
      </c>
      <c r="O143" s="40">
        <v>6.0</v>
      </c>
      <c r="P143" s="24">
        <v>10.0</v>
      </c>
      <c r="Q143" s="26">
        <f>SUM(M143:P144)</f>
        <v>39</v>
      </c>
      <c r="R143" s="27">
        <f>L143*Q143</f>
        <v>4836</v>
      </c>
      <c r="S143" s="48"/>
      <c r="T143" s="28">
        <f>SMALL(E144:K144,1)+(SMALL(E144:K144,1)*0.5)</f>
        <v>163.5</v>
      </c>
      <c r="U143" s="29">
        <f>LARGE(E144:K144,1)</f>
        <v>154</v>
      </c>
      <c r="V143" s="48"/>
      <c r="W143" s="48"/>
      <c r="X143" s="48"/>
      <c r="Y143" s="48"/>
      <c r="Z143" s="48"/>
      <c r="AA143" s="48"/>
      <c r="AB143" s="48"/>
      <c r="AC143" s="48"/>
    </row>
    <row r="144" ht="31.5" customHeight="1">
      <c r="A144" s="30"/>
      <c r="B144" s="30"/>
      <c r="C144" s="30"/>
      <c r="D144" s="30"/>
      <c r="E144" s="41"/>
      <c r="F144" s="41"/>
      <c r="G144" s="42">
        <v>154.0</v>
      </c>
      <c r="H144" s="41"/>
      <c r="I144" s="41">
        <v>109.0</v>
      </c>
      <c r="J144" s="41">
        <v>109.0</v>
      </c>
      <c r="K144" s="41"/>
      <c r="L144" s="30"/>
      <c r="M144" s="30"/>
      <c r="N144" s="30"/>
      <c r="O144" s="30"/>
      <c r="P144" s="30"/>
      <c r="Q144" s="30"/>
      <c r="R144" s="30"/>
      <c r="S144" s="48"/>
      <c r="T144" s="35"/>
      <c r="U144" s="36" t="b">
        <f>IF(U143&lt;T143,TRUE,FALSE)</f>
        <v>1</v>
      </c>
      <c r="V144" s="48"/>
      <c r="W144" s="48"/>
      <c r="X144" s="48"/>
      <c r="Y144" s="48"/>
      <c r="Z144" s="48"/>
      <c r="AA144" s="48"/>
      <c r="AB144" s="48"/>
      <c r="AC144" s="48"/>
    </row>
    <row r="145" ht="23.25" customHeight="1">
      <c r="A145" s="16">
        <v>72.0</v>
      </c>
      <c r="B145" s="59" t="s">
        <v>6</v>
      </c>
      <c r="C145" s="51">
        <v>817306.0</v>
      </c>
      <c r="D145" s="60" t="s">
        <v>255</v>
      </c>
      <c r="E145" s="20"/>
      <c r="F145" s="20"/>
      <c r="G145" s="21"/>
      <c r="H145" s="20"/>
      <c r="I145" s="20" t="s">
        <v>92</v>
      </c>
      <c r="J145" s="20" t="s">
        <v>94</v>
      </c>
      <c r="K145" s="20" t="s">
        <v>90</v>
      </c>
      <c r="L145" s="23">
        <f>ROUND(AVERAGE(I146,J146,K146),2)</f>
        <v>103.8</v>
      </c>
      <c r="M145" s="40">
        <v>10.0</v>
      </c>
      <c r="N145" s="24">
        <v>0.0</v>
      </c>
      <c r="O145" s="40">
        <v>0.0</v>
      </c>
      <c r="P145" s="24">
        <v>1.0</v>
      </c>
      <c r="Q145" s="26">
        <f>SUM(M145:P146)</f>
        <v>11</v>
      </c>
      <c r="R145" s="27">
        <f>L145*Q145</f>
        <v>1141.8</v>
      </c>
      <c r="S145" s="6"/>
      <c r="T145" s="28">
        <f>SMALL(E146:K146,1)+(SMALL(E146:K146,1)*0.5)</f>
        <v>146.25</v>
      </c>
      <c r="U145" s="29">
        <f>LARGE(E146:K146,1)</f>
        <v>109.9</v>
      </c>
      <c r="V145" s="6"/>
      <c r="W145" s="6"/>
      <c r="X145" s="6"/>
      <c r="Y145" s="6"/>
      <c r="Z145" s="6"/>
      <c r="AA145" s="6"/>
      <c r="AB145" s="6"/>
      <c r="AC145" s="6"/>
    </row>
    <row r="146" ht="33.0" customHeight="1">
      <c r="A146" s="30"/>
      <c r="B146" s="30"/>
      <c r="C146" s="30"/>
      <c r="D146" s="53"/>
      <c r="E146" s="41"/>
      <c r="F146" s="41"/>
      <c r="G146" s="42"/>
      <c r="H146" s="41"/>
      <c r="I146" s="41">
        <v>97.5</v>
      </c>
      <c r="J146" s="41">
        <v>109.9</v>
      </c>
      <c r="K146" s="41">
        <v>104.0</v>
      </c>
      <c r="L146" s="30"/>
      <c r="M146" s="30"/>
      <c r="N146" s="30"/>
      <c r="O146" s="30"/>
      <c r="P146" s="30"/>
      <c r="Q146" s="30"/>
      <c r="R146" s="30"/>
      <c r="S146" s="63"/>
      <c r="T146" s="35"/>
      <c r="U146" s="36" t="b">
        <f>IF(U145&lt;T145,TRUE,FALSE)</f>
        <v>1</v>
      </c>
      <c r="V146" s="6"/>
      <c r="W146" s="6"/>
      <c r="X146" s="6"/>
      <c r="Y146" s="6"/>
      <c r="Z146" s="6"/>
      <c r="AA146" s="6"/>
      <c r="AB146" s="6"/>
      <c r="AC146" s="6"/>
    </row>
    <row r="147" ht="17.25" customHeight="1">
      <c r="A147" s="16">
        <v>73.0</v>
      </c>
      <c r="B147" s="59" t="s">
        <v>6</v>
      </c>
      <c r="C147" s="18">
        <v>817336.0</v>
      </c>
      <c r="D147" s="98" t="s">
        <v>256</v>
      </c>
      <c r="E147" s="20"/>
      <c r="F147" s="20"/>
      <c r="G147" s="21"/>
      <c r="H147" s="20"/>
      <c r="I147" s="20" t="s">
        <v>257</v>
      </c>
      <c r="J147" s="20" t="s">
        <v>258</v>
      </c>
      <c r="K147" s="20" t="s">
        <v>259</v>
      </c>
      <c r="L147" s="23">
        <f>ROUND(AVERAGE(I148,J148,K148),2)</f>
        <v>154.33</v>
      </c>
      <c r="M147" s="24">
        <v>50.0</v>
      </c>
      <c r="N147" s="24">
        <v>0.0</v>
      </c>
      <c r="O147" s="40">
        <v>4.0</v>
      </c>
      <c r="P147" s="40">
        <v>1.0</v>
      </c>
      <c r="Q147" s="26">
        <f>SUM(M147:P148)</f>
        <v>55</v>
      </c>
      <c r="R147" s="27">
        <f>L147*Q147</f>
        <v>8488.15</v>
      </c>
      <c r="S147" s="6"/>
      <c r="T147" s="28">
        <f>SMALL(E148:K148,1)+(SMALL(E148:K148,1)*0.5)</f>
        <v>225</v>
      </c>
      <c r="U147" s="29">
        <f>LARGE(E148:K148,1)</f>
        <v>163</v>
      </c>
      <c r="V147" s="6"/>
      <c r="W147" s="6"/>
      <c r="Y147" s="6"/>
      <c r="Z147" s="6"/>
      <c r="AA147" s="6"/>
      <c r="AB147" s="6"/>
      <c r="AC147" s="6"/>
    </row>
    <row r="148" ht="28.5" customHeight="1">
      <c r="A148" s="30"/>
      <c r="B148" s="30"/>
      <c r="C148" s="30"/>
      <c r="D148" s="53"/>
      <c r="E148" s="41"/>
      <c r="F148" s="41"/>
      <c r="G148" s="42"/>
      <c r="H148" s="41"/>
      <c r="I148" s="41">
        <v>150.0</v>
      </c>
      <c r="J148" s="41">
        <v>150.0</v>
      </c>
      <c r="K148" s="41">
        <v>163.0</v>
      </c>
      <c r="L148" s="30"/>
      <c r="M148" s="30"/>
      <c r="N148" s="30"/>
      <c r="O148" s="30"/>
      <c r="P148" s="30"/>
      <c r="Q148" s="30"/>
      <c r="R148" s="30"/>
      <c r="S148" s="6"/>
      <c r="T148" s="35"/>
      <c r="U148" s="36" t="b">
        <f>IF(U147&lt;T147,TRUE,FALSE)</f>
        <v>1</v>
      </c>
      <c r="V148" s="6"/>
      <c r="W148" s="6"/>
      <c r="X148" s="6"/>
      <c r="Y148" s="6"/>
      <c r="Z148" s="6"/>
      <c r="AA148" s="6"/>
      <c r="AB148" s="6"/>
      <c r="AC148" s="6"/>
    </row>
    <row r="149" ht="25.5" customHeight="1">
      <c r="A149" s="16">
        <v>74.0</v>
      </c>
      <c r="B149" s="59" t="s">
        <v>6</v>
      </c>
      <c r="C149" s="18">
        <v>817323.0</v>
      </c>
      <c r="D149" s="99" t="s">
        <v>260</v>
      </c>
      <c r="E149" s="20"/>
      <c r="F149" s="20"/>
      <c r="G149" s="21" t="s">
        <v>22</v>
      </c>
      <c r="H149" s="20"/>
      <c r="I149" s="20" t="s">
        <v>261</v>
      </c>
      <c r="J149" s="20" t="s">
        <v>262</v>
      </c>
      <c r="K149" s="20" t="s">
        <v>263</v>
      </c>
      <c r="L149" s="23">
        <f>ROUND(AVERAGE(G150,J150,K150),2)</f>
        <v>46.2</v>
      </c>
      <c r="M149" s="40">
        <v>30.0</v>
      </c>
      <c r="N149" s="24">
        <v>0.0</v>
      </c>
      <c r="O149" s="40">
        <v>0.0</v>
      </c>
      <c r="P149" s="40">
        <v>0.0</v>
      </c>
      <c r="Q149" s="26">
        <f>SUM(M149:P150)</f>
        <v>30</v>
      </c>
      <c r="R149" s="27">
        <f>L149*Q149</f>
        <v>1386</v>
      </c>
      <c r="S149" s="6"/>
      <c r="T149" s="28">
        <f>SMALL(E150:K150,1)+(SMALL(E150:K150,1)*0.5)</f>
        <v>63</v>
      </c>
      <c r="U149" s="29">
        <f>LARGE(E150:K150,1)</f>
        <v>65.9</v>
      </c>
      <c r="V149" s="6"/>
      <c r="W149" s="6"/>
      <c r="X149" s="6"/>
      <c r="Y149" s="6"/>
      <c r="Z149" s="6"/>
      <c r="AA149" s="6"/>
      <c r="AB149" s="6"/>
      <c r="AC149" s="6"/>
    </row>
    <row r="150" ht="24.0" customHeight="1">
      <c r="A150" s="30"/>
      <c r="B150" s="30"/>
      <c r="C150" s="30"/>
      <c r="D150" s="53"/>
      <c r="E150" s="41"/>
      <c r="F150" s="41"/>
      <c r="G150" s="42">
        <v>42.0</v>
      </c>
      <c r="H150" s="41"/>
      <c r="I150" s="46">
        <v>65.9</v>
      </c>
      <c r="J150" s="41">
        <v>49.9</v>
      </c>
      <c r="K150" s="41">
        <v>46.7</v>
      </c>
      <c r="L150" s="30"/>
      <c r="M150" s="30"/>
      <c r="N150" s="30"/>
      <c r="O150" s="30"/>
      <c r="P150" s="30"/>
      <c r="Q150" s="30"/>
      <c r="R150" s="30"/>
      <c r="S150" s="6"/>
      <c r="T150" s="35"/>
      <c r="U150" s="36" t="b">
        <f>IF(U149&lt;T149,TRUE,FALSE)</f>
        <v>0</v>
      </c>
      <c r="V150" s="6"/>
      <c r="W150" s="6"/>
      <c r="X150" s="6"/>
      <c r="Y150" s="6"/>
      <c r="Z150" s="6"/>
      <c r="AA150" s="6"/>
      <c r="AB150" s="6"/>
      <c r="AC150" s="6"/>
    </row>
    <row r="151" ht="20.25" customHeight="1">
      <c r="A151" s="16">
        <v>75.0</v>
      </c>
      <c r="B151" s="59" t="s">
        <v>6</v>
      </c>
      <c r="C151" s="51">
        <v>817308.0</v>
      </c>
      <c r="D151" s="60" t="s">
        <v>264</v>
      </c>
      <c r="E151" s="20"/>
      <c r="F151" s="20"/>
      <c r="G151" s="21"/>
      <c r="H151" s="20"/>
      <c r="I151" s="20" t="s">
        <v>92</v>
      </c>
      <c r="J151" s="20" t="s">
        <v>66</v>
      </c>
      <c r="K151" s="20" t="s">
        <v>221</v>
      </c>
      <c r="L151" s="23">
        <f>ROUND(AVERAGE(I152,J152,K152),2)</f>
        <v>52.99</v>
      </c>
      <c r="M151" s="40">
        <v>40.0</v>
      </c>
      <c r="N151" s="24">
        <v>0.0</v>
      </c>
      <c r="O151" s="40">
        <v>1.0</v>
      </c>
      <c r="P151" s="24">
        <v>0.0</v>
      </c>
      <c r="Q151" s="26">
        <f>SUM(M151:P152)</f>
        <v>41</v>
      </c>
      <c r="R151" s="27">
        <f>L151*Q151</f>
        <v>2172.59</v>
      </c>
      <c r="S151" s="6"/>
      <c r="T151" s="28">
        <f>SMALL(E152:K152,1)+(SMALL(E152:K152,1)*0.5)</f>
        <v>74.985</v>
      </c>
      <c r="U151" s="29">
        <f>LARGE(E152:K152,1)</f>
        <v>59</v>
      </c>
      <c r="V151" s="6"/>
      <c r="W151" s="6"/>
      <c r="X151" s="6"/>
      <c r="Y151" s="6"/>
      <c r="Z151" s="6"/>
      <c r="AA151" s="6"/>
      <c r="AB151" s="6"/>
      <c r="AC151" s="6"/>
    </row>
    <row r="152" ht="16.5" customHeight="1">
      <c r="A152" s="30"/>
      <c r="B152" s="30"/>
      <c r="C152" s="30"/>
      <c r="D152" s="53"/>
      <c r="E152" s="41"/>
      <c r="F152" s="41"/>
      <c r="G152" s="42"/>
      <c r="H152" s="41"/>
      <c r="I152" s="41">
        <v>59.0</v>
      </c>
      <c r="J152" s="41">
        <v>49.99</v>
      </c>
      <c r="K152" s="41">
        <v>49.99</v>
      </c>
      <c r="L152" s="30"/>
      <c r="M152" s="30"/>
      <c r="N152" s="30"/>
      <c r="O152" s="30"/>
      <c r="P152" s="30"/>
      <c r="Q152" s="30"/>
      <c r="R152" s="30"/>
      <c r="S152" s="6"/>
      <c r="T152" s="35"/>
      <c r="U152" s="36" t="b">
        <f>IF(U151&lt;T151,TRUE,FALSE)</f>
        <v>1</v>
      </c>
      <c r="V152" s="6"/>
      <c r="W152" s="6"/>
      <c r="X152" s="6"/>
      <c r="Y152" s="6"/>
      <c r="Z152" s="6"/>
      <c r="AA152" s="6"/>
      <c r="AB152" s="6"/>
      <c r="AC152" s="6"/>
    </row>
    <row r="153" ht="21.0" customHeight="1">
      <c r="A153" s="16">
        <v>76.0</v>
      </c>
      <c r="B153" s="59" t="s">
        <v>6</v>
      </c>
      <c r="C153" s="37">
        <v>817315.0</v>
      </c>
      <c r="D153" s="52" t="s">
        <v>265</v>
      </c>
      <c r="E153" s="20"/>
      <c r="F153" s="20"/>
      <c r="G153" s="21"/>
      <c r="H153" s="20"/>
      <c r="I153" s="20" t="s">
        <v>92</v>
      </c>
      <c r="J153" s="20" t="s">
        <v>266</v>
      </c>
      <c r="K153" s="20" t="s">
        <v>267</v>
      </c>
      <c r="L153" s="23">
        <f>ROUND(AVERAGE(I154,J154,K154),2)</f>
        <v>39.7</v>
      </c>
      <c r="M153" s="40">
        <v>30.0</v>
      </c>
      <c r="N153" s="24">
        <v>0.0</v>
      </c>
      <c r="O153" s="40">
        <v>0.0</v>
      </c>
      <c r="P153" s="40">
        <v>0.0</v>
      </c>
      <c r="Q153" s="26">
        <f>SUM(M153:P154)</f>
        <v>30</v>
      </c>
      <c r="R153" s="27">
        <f>L153*Q153</f>
        <v>1191</v>
      </c>
      <c r="S153" s="61"/>
      <c r="T153" s="28">
        <f>SMALL(E154:K154,1)+(SMALL(E154:K154,1)*0.5)</f>
        <v>49.5</v>
      </c>
      <c r="U153" s="29">
        <f>LARGE(E154:K154,1)</f>
        <v>44.9</v>
      </c>
      <c r="V153" s="6"/>
      <c r="W153" s="6"/>
      <c r="X153" s="6"/>
      <c r="Y153" s="6"/>
      <c r="Z153" s="6"/>
      <c r="AA153" s="6"/>
      <c r="AB153" s="6"/>
      <c r="AC153" s="6"/>
    </row>
    <row r="154" ht="18.75" customHeight="1">
      <c r="A154" s="30"/>
      <c r="B154" s="30"/>
      <c r="C154" s="30"/>
      <c r="D154" s="53"/>
      <c r="E154" s="41"/>
      <c r="F154" s="41"/>
      <c r="G154" s="42"/>
      <c r="H154" s="41"/>
      <c r="I154" s="41">
        <v>41.2</v>
      </c>
      <c r="J154" s="41">
        <v>44.9</v>
      </c>
      <c r="K154" s="41">
        <v>33.0</v>
      </c>
      <c r="L154" s="30"/>
      <c r="M154" s="30"/>
      <c r="N154" s="30"/>
      <c r="O154" s="30"/>
      <c r="P154" s="30"/>
      <c r="Q154" s="30"/>
      <c r="R154" s="30"/>
      <c r="S154" s="61"/>
      <c r="T154" s="35"/>
      <c r="U154" s="36" t="b">
        <f>IF(U153&lt;T153,TRUE,FALSE)</f>
        <v>1</v>
      </c>
      <c r="V154" s="6"/>
      <c r="W154" s="6"/>
      <c r="X154" s="6"/>
      <c r="Y154" s="6"/>
      <c r="Z154" s="6"/>
      <c r="AA154" s="6"/>
      <c r="AB154" s="6"/>
      <c r="AC154" s="6"/>
    </row>
    <row r="155" ht="21.0" customHeight="1">
      <c r="A155" s="16">
        <v>77.0</v>
      </c>
      <c r="B155" s="59" t="s">
        <v>6</v>
      </c>
      <c r="C155" s="37">
        <v>817322.0</v>
      </c>
      <c r="D155" s="100" t="s">
        <v>268</v>
      </c>
      <c r="E155" s="20"/>
      <c r="F155" s="20"/>
      <c r="G155" s="21"/>
      <c r="H155" s="20"/>
      <c r="I155" s="20" t="s">
        <v>33</v>
      </c>
      <c r="J155" s="20" t="s">
        <v>269</v>
      </c>
      <c r="K155" s="20" t="s">
        <v>270</v>
      </c>
      <c r="L155" s="23">
        <f>ROUND(AVERAGE(I156,J156,K156),2)</f>
        <v>90.36</v>
      </c>
      <c r="M155" s="40">
        <v>10.0</v>
      </c>
      <c r="N155" s="24">
        <v>0.0</v>
      </c>
      <c r="O155" s="40">
        <v>0.0</v>
      </c>
      <c r="P155" s="40">
        <v>0.0</v>
      </c>
      <c r="Q155" s="26">
        <f>SUM(M155:P156)</f>
        <v>10</v>
      </c>
      <c r="R155" s="27">
        <f>L155*Q155</f>
        <v>903.6</v>
      </c>
      <c r="S155" s="6"/>
      <c r="T155" s="28">
        <f>SMALL(E156:K156,1)+(SMALL(E156:K156,1)*0.5)</f>
        <v>132.72</v>
      </c>
      <c r="U155" s="29">
        <f>LARGE(E156:K156,1)</f>
        <v>94</v>
      </c>
      <c r="V155" s="6"/>
      <c r="W155" s="6"/>
      <c r="X155" s="6"/>
      <c r="Y155" s="6"/>
      <c r="Z155" s="6"/>
      <c r="AA155" s="6"/>
      <c r="AB155" s="6"/>
      <c r="AC155" s="6"/>
    </row>
    <row r="156" ht="87.0" customHeight="1">
      <c r="A156" s="30"/>
      <c r="B156" s="30"/>
      <c r="C156" s="30"/>
      <c r="D156" s="53"/>
      <c r="E156" s="41"/>
      <c r="F156" s="41"/>
      <c r="G156" s="42"/>
      <c r="H156" s="41"/>
      <c r="I156" s="41">
        <v>88.48</v>
      </c>
      <c r="J156" s="41">
        <v>94.0</v>
      </c>
      <c r="K156" s="41">
        <v>88.6</v>
      </c>
      <c r="L156" s="30"/>
      <c r="M156" s="30"/>
      <c r="N156" s="30"/>
      <c r="O156" s="30"/>
      <c r="P156" s="30"/>
      <c r="Q156" s="30"/>
      <c r="R156" s="30"/>
      <c r="S156" s="6"/>
      <c r="T156" s="35"/>
      <c r="U156" s="36" t="b">
        <f>IF(U155&lt;T155,TRUE,FALSE)</f>
        <v>1</v>
      </c>
      <c r="V156" s="6"/>
      <c r="W156" s="6"/>
      <c r="X156" s="6"/>
      <c r="Y156" s="6"/>
      <c r="Z156" s="6"/>
      <c r="AA156" s="6"/>
      <c r="AB156" s="6"/>
      <c r="AC156" s="6"/>
    </row>
    <row r="157" ht="21.0" customHeight="1">
      <c r="A157" s="16">
        <v>78.0</v>
      </c>
      <c r="B157" s="59" t="s">
        <v>6</v>
      </c>
      <c r="C157" s="18">
        <v>817334.0</v>
      </c>
      <c r="D157" s="101" t="s">
        <v>271</v>
      </c>
      <c r="E157" s="20"/>
      <c r="F157" s="20"/>
      <c r="G157" s="21"/>
      <c r="H157" s="20"/>
      <c r="I157" s="20" t="s">
        <v>224</v>
      </c>
      <c r="J157" s="20" t="s">
        <v>33</v>
      </c>
      <c r="K157" s="20" t="s">
        <v>59</v>
      </c>
      <c r="L157" s="23">
        <f>ROUND(AVERAGE(I158,J158,K158),2)</f>
        <v>95.66</v>
      </c>
      <c r="M157" s="24">
        <v>35.0</v>
      </c>
      <c r="N157" s="24">
        <v>0.0</v>
      </c>
      <c r="O157" s="40">
        <v>0.0</v>
      </c>
      <c r="P157" s="40">
        <v>0.0</v>
      </c>
      <c r="Q157" s="26">
        <f>SUM(M157:P158)</f>
        <v>35</v>
      </c>
      <c r="R157" s="27">
        <f>L157*Q157</f>
        <v>3348.1</v>
      </c>
      <c r="S157" s="6"/>
      <c r="T157" s="28">
        <f>SMALL(E158:K158,1)+(SMALL(E158:K158,1)*0.5)</f>
        <v>130.485</v>
      </c>
      <c r="U157" s="29">
        <f>LARGE(E158:K158,1)</f>
        <v>99.99</v>
      </c>
      <c r="V157" s="6"/>
      <c r="W157" s="6"/>
      <c r="X157" s="6"/>
      <c r="Y157" s="6"/>
      <c r="Z157" s="6"/>
      <c r="AA157" s="6"/>
      <c r="AB157" s="6"/>
      <c r="AC157" s="6"/>
    </row>
    <row r="158" ht="33.0" customHeight="1">
      <c r="A158" s="30"/>
      <c r="B158" s="30"/>
      <c r="C158" s="30"/>
      <c r="D158" s="53"/>
      <c r="E158" s="41"/>
      <c r="F158" s="41"/>
      <c r="G158" s="42"/>
      <c r="H158" s="41"/>
      <c r="I158" s="41">
        <v>99.99</v>
      </c>
      <c r="J158" s="41">
        <v>86.99</v>
      </c>
      <c r="K158" s="41">
        <v>99.99</v>
      </c>
      <c r="L158" s="30"/>
      <c r="M158" s="30"/>
      <c r="N158" s="30"/>
      <c r="O158" s="30"/>
      <c r="P158" s="30"/>
      <c r="Q158" s="30"/>
      <c r="R158" s="30"/>
      <c r="S158" s="6"/>
      <c r="T158" s="35"/>
      <c r="U158" s="36" t="b">
        <f>IF(U157&lt;T157,TRUE,FALSE)</f>
        <v>1</v>
      </c>
      <c r="V158" s="6"/>
      <c r="W158" s="6"/>
      <c r="X158" s="6"/>
      <c r="Y158" s="6"/>
      <c r="Z158" s="6"/>
      <c r="AA158" s="6"/>
      <c r="AB158" s="6"/>
      <c r="AC158" s="6"/>
    </row>
    <row r="159" ht="19.5" customHeight="1">
      <c r="A159" s="16">
        <v>79.0</v>
      </c>
      <c r="B159" s="17" t="s">
        <v>6</v>
      </c>
      <c r="C159" s="18">
        <v>810232.0</v>
      </c>
      <c r="D159" s="69" t="s">
        <v>272</v>
      </c>
      <c r="E159" s="20"/>
      <c r="F159" s="20"/>
      <c r="G159" s="21" t="s">
        <v>22</v>
      </c>
      <c r="H159" s="20"/>
      <c r="I159" s="20" t="s">
        <v>273</v>
      </c>
      <c r="J159" s="20" t="s">
        <v>274</v>
      </c>
      <c r="K159" s="20" t="s">
        <v>275</v>
      </c>
      <c r="L159" s="23">
        <f>ROUND(AVERAGE(G160,J160,K160,I160),2)</f>
        <v>99.59</v>
      </c>
      <c r="M159" s="40">
        <v>28.0</v>
      </c>
      <c r="N159" s="24">
        <v>0.0</v>
      </c>
      <c r="O159" s="40">
        <v>7.0</v>
      </c>
      <c r="P159" s="40">
        <v>13.0</v>
      </c>
      <c r="Q159" s="26">
        <f>SUM(M159:P160)</f>
        <v>48</v>
      </c>
      <c r="R159" s="27">
        <f>L159*Q159</f>
        <v>4780.32</v>
      </c>
      <c r="S159" s="48"/>
      <c r="T159" s="28">
        <f>SMALL(E160:K160,1)+(SMALL(E160:K160,1)*0.5)</f>
        <v>134.955</v>
      </c>
      <c r="U159" s="29">
        <f>LARGE(E160:K160,1)</f>
        <v>114.9</v>
      </c>
      <c r="V159" s="48"/>
      <c r="W159" s="48"/>
      <c r="X159" s="48"/>
      <c r="Y159" s="48"/>
      <c r="Z159" s="48"/>
      <c r="AA159" s="48"/>
      <c r="AB159" s="48"/>
      <c r="AC159" s="48"/>
    </row>
    <row r="160" ht="19.5" customHeight="1">
      <c r="A160" s="30"/>
      <c r="B160" s="30"/>
      <c r="C160" s="30"/>
      <c r="D160" s="30"/>
      <c r="E160" s="41"/>
      <c r="F160" s="41"/>
      <c r="G160" s="42">
        <v>89.97</v>
      </c>
      <c r="H160" s="41"/>
      <c r="I160" s="41">
        <v>114.9</v>
      </c>
      <c r="J160" s="41">
        <v>99.99</v>
      </c>
      <c r="K160" s="41">
        <v>93.5</v>
      </c>
      <c r="L160" s="30"/>
      <c r="M160" s="30"/>
      <c r="N160" s="30"/>
      <c r="O160" s="30"/>
      <c r="P160" s="30"/>
      <c r="Q160" s="30"/>
      <c r="R160" s="30"/>
      <c r="S160" s="48"/>
      <c r="T160" s="35"/>
      <c r="U160" s="36" t="b">
        <f>IF(U159&lt;T159,TRUE,FALSE)</f>
        <v>1</v>
      </c>
      <c r="V160" s="48"/>
      <c r="W160" s="48"/>
      <c r="X160" s="48"/>
      <c r="Y160" s="48"/>
      <c r="Z160" s="48"/>
      <c r="AA160" s="48"/>
      <c r="AB160" s="48"/>
      <c r="AC160" s="48"/>
    </row>
    <row r="161" ht="19.5" customHeight="1">
      <c r="A161" s="16">
        <v>80.0</v>
      </c>
      <c r="B161" s="59" t="s">
        <v>6</v>
      </c>
      <c r="C161" s="72">
        <v>797724.0</v>
      </c>
      <c r="D161" s="62" t="s">
        <v>276</v>
      </c>
      <c r="E161" s="20"/>
      <c r="F161" s="20" t="s">
        <v>73</v>
      </c>
      <c r="G161" s="21" t="s">
        <v>22</v>
      </c>
      <c r="H161" s="20" t="s">
        <v>117</v>
      </c>
      <c r="I161" s="20" t="s">
        <v>226</v>
      </c>
      <c r="J161" s="20" t="s">
        <v>66</v>
      </c>
      <c r="K161" s="20" t="s">
        <v>110</v>
      </c>
      <c r="L161" s="23">
        <f>ROUND(AVERAGE(F162,H162,I162),2)</f>
        <v>55.76</v>
      </c>
      <c r="M161" s="40">
        <v>1.0</v>
      </c>
      <c r="N161" s="24">
        <v>10.0</v>
      </c>
      <c r="O161" s="40">
        <v>0.0</v>
      </c>
      <c r="P161" s="24">
        <v>9.0</v>
      </c>
      <c r="Q161" s="26">
        <f>SUM(M161:P162)</f>
        <v>20</v>
      </c>
      <c r="R161" s="27">
        <f>L161*Q161</f>
        <v>1115.2</v>
      </c>
      <c r="S161" s="48"/>
      <c r="T161" s="28">
        <f>SMALL(E162:K162,1)+(SMALL(E162:K162,1)*0.5)</f>
        <v>66</v>
      </c>
      <c r="U161" s="29">
        <f>LARGE(E162:K162,1)</f>
        <v>69.99</v>
      </c>
      <c r="V161" s="48"/>
      <c r="W161" s="48"/>
      <c r="X161" s="48"/>
      <c r="Y161" s="48"/>
      <c r="Z161" s="48"/>
      <c r="AA161" s="48"/>
      <c r="AB161" s="48"/>
      <c r="AC161" s="48"/>
    </row>
    <row r="162" ht="19.5" customHeight="1">
      <c r="A162" s="30"/>
      <c r="B162" s="30"/>
      <c r="C162" s="30"/>
      <c r="D162" s="30"/>
      <c r="E162" s="41"/>
      <c r="F162" s="41">
        <v>59.0</v>
      </c>
      <c r="G162" s="70">
        <v>44.0</v>
      </c>
      <c r="H162" s="41">
        <v>44.29</v>
      </c>
      <c r="I162" s="41">
        <v>63.99</v>
      </c>
      <c r="J162" s="46">
        <v>69.99</v>
      </c>
      <c r="K162" s="46">
        <v>69.99</v>
      </c>
      <c r="L162" s="30"/>
      <c r="M162" s="30"/>
      <c r="N162" s="30"/>
      <c r="O162" s="30"/>
      <c r="P162" s="30"/>
      <c r="Q162" s="30"/>
      <c r="R162" s="30"/>
      <c r="S162" s="48"/>
      <c r="T162" s="35"/>
      <c r="U162" s="36" t="b">
        <f>IF(U161&lt;T161,TRUE,FALSE)</f>
        <v>0</v>
      </c>
      <c r="V162" s="48"/>
      <c r="W162" s="48"/>
      <c r="X162" s="48"/>
      <c r="Y162" s="48"/>
      <c r="Z162" s="48"/>
      <c r="AA162" s="48"/>
      <c r="AB162" s="48"/>
      <c r="AC162" s="48"/>
    </row>
    <row r="163" ht="19.5" customHeight="1">
      <c r="A163" s="16">
        <v>81.0</v>
      </c>
      <c r="B163" s="17" t="s">
        <v>6</v>
      </c>
      <c r="C163" s="51">
        <v>797726.0</v>
      </c>
      <c r="D163" s="62" t="s">
        <v>277</v>
      </c>
      <c r="E163" s="20"/>
      <c r="F163" s="20" t="s">
        <v>278</v>
      </c>
      <c r="G163" s="21" t="s">
        <v>22</v>
      </c>
      <c r="H163" s="20" t="s">
        <v>117</v>
      </c>
      <c r="I163" s="20" t="s">
        <v>66</v>
      </c>
      <c r="J163" s="20" t="s">
        <v>33</v>
      </c>
      <c r="K163" s="20" t="s">
        <v>279</v>
      </c>
      <c r="L163" s="23">
        <f>ROUND(AVERAGE(H164,F164,G164,J164),2)</f>
        <v>78.22</v>
      </c>
      <c r="M163" s="40">
        <v>0.0</v>
      </c>
      <c r="N163" s="24">
        <v>11.0</v>
      </c>
      <c r="O163" s="40">
        <v>4.0</v>
      </c>
      <c r="P163" s="24">
        <v>9.0</v>
      </c>
      <c r="Q163" s="26">
        <f>SUM(M163:P164)</f>
        <v>24</v>
      </c>
      <c r="R163" s="27">
        <f>L163*Q163</f>
        <v>1877.28</v>
      </c>
      <c r="S163" s="48"/>
      <c r="T163" s="28">
        <f>SMALL(E164:K164,1)+(SMALL(E164:K164,1)*0.5)</f>
        <v>89.85</v>
      </c>
      <c r="U163" s="29">
        <f>LARGE(E164:K164,1)</f>
        <v>99.99</v>
      </c>
      <c r="V163" s="48"/>
      <c r="W163" s="48"/>
      <c r="X163" s="48"/>
      <c r="Y163" s="48"/>
      <c r="Z163" s="48"/>
      <c r="AA163" s="48"/>
      <c r="AB163" s="48"/>
      <c r="AC163" s="48"/>
    </row>
    <row r="164" ht="19.5" customHeight="1">
      <c r="A164" s="30"/>
      <c r="B164" s="30"/>
      <c r="C164" s="30"/>
      <c r="D164" s="30"/>
      <c r="E164" s="41"/>
      <c r="F164" s="41">
        <v>80.6</v>
      </c>
      <c r="G164" s="42">
        <v>75.0</v>
      </c>
      <c r="H164" s="41">
        <v>66.3</v>
      </c>
      <c r="I164" s="46">
        <v>99.99</v>
      </c>
      <c r="J164" s="41">
        <v>90.99</v>
      </c>
      <c r="K164" s="46">
        <v>59.9</v>
      </c>
      <c r="L164" s="30"/>
      <c r="M164" s="30"/>
      <c r="N164" s="30"/>
      <c r="O164" s="30"/>
      <c r="P164" s="30"/>
      <c r="Q164" s="30"/>
      <c r="R164" s="30"/>
      <c r="S164" s="48"/>
      <c r="T164" s="35"/>
      <c r="U164" s="36" t="b">
        <f>IF(U163&lt;T163,TRUE,FALSE)</f>
        <v>0</v>
      </c>
      <c r="V164" s="48"/>
      <c r="W164" s="48"/>
      <c r="X164" s="48"/>
      <c r="Y164" s="48"/>
      <c r="Z164" s="48"/>
      <c r="AA164" s="48"/>
      <c r="AB164" s="48"/>
      <c r="AC164" s="48"/>
    </row>
    <row r="165" ht="19.5" customHeight="1">
      <c r="A165" s="16">
        <v>82.0</v>
      </c>
      <c r="B165" s="59" t="s">
        <v>6</v>
      </c>
      <c r="C165" s="37">
        <v>817312.0</v>
      </c>
      <c r="D165" s="52" t="s">
        <v>280</v>
      </c>
      <c r="E165" s="20"/>
      <c r="F165" s="20"/>
      <c r="G165" s="21"/>
      <c r="H165" s="20"/>
      <c r="I165" s="20" t="s">
        <v>177</v>
      </c>
      <c r="J165" s="20" t="s">
        <v>90</v>
      </c>
      <c r="K165" s="20" t="s">
        <v>88</v>
      </c>
      <c r="L165" s="23">
        <f>ROUND(AVERAGE(I166,J166,K166),2)</f>
        <v>36.23</v>
      </c>
      <c r="M165" s="40">
        <v>35.0</v>
      </c>
      <c r="N165" s="24">
        <v>0.0</v>
      </c>
      <c r="O165" s="40">
        <v>1.0</v>
      </c>
      <c r="P165" s="40">
        <v>0.0</v>
      </c>
      <c r="Q165" s="26">
        <f>SUM(M165:P166)</f>
        <v>36</v>
      </c>
      <c r="R165" s="27">
        <f>L165*Q165</f>
        <v>1304.28</v>
      </c>
      <c r="S165" s="61"/>
      <c r="T165" s="28">
        <f>SMALL(E166:K166,1)+(SMALL(E166:K166,1)*0.5)</f>
        <v>53.85</v>
      </c>
      <c r="U165" s="29">
        <f>LARGE(E166:K166,1)</f>
        <v>36.8</v>
      </c>
      <c r="V165" s="6"/>
      <c r="W165" s="6"/>
      <c r="X165" s="6"/>
      <c r="Y165" s="6"/>
      <c r="Z165" s="6"/>
      <c r="AA165" s="6"/>
      <c r="AB165" s="6"/>
      <c r="AC165" s="6"/>
    </row>
    <row r="166" ht="18.0" customHeight="1">
      <c r="A166" s="30"/>
      <c r="B166" s="30"/>
      <c r="C166" s="30"/>
      <c r="D166" s="53"/>
      <c r="E166" s="41"/>
      <c r="F166" s="41"/>
      <c r="G166" s="42"/>
      <c r="H166" s="41"/>
      <c r="I166" s="41">
        <v>36.8</v>
      </c>
      <c r="J166" s="41">
        <v>36.0</v>
      </c>
      <c r="K166" s="41">
        <v>35.9</v>
      </c>
      <c r="L166" s="30"/>
      <c r="M166" s="30"/>
      <c r="N166" s="30"/>
      <c r="O166" s="30"/>
      <c r="P166" s="30"/>
      <c r="Q166" s="30"/>
      <c r="R166" s="30"/>
      <c r="S166" s="61"/>
      <c r="T166" s="35"/>
      <c r="U166" s="36" t="b">
        <f>IF(U165&lt;T165,TRUE,FALSE)</f>
        <v>1</v>
      </c>
      <c r="V166" s="6"/>
      <c r="W166" s="6"/>
      <c r="X166" s="6"/>
      <c r="Y166" s="6"/>
      <c r="Z166" s="6"/>
      <c r="AA166" s="6"/>
      <c r="AB166" s="6"/>
      <c r="AC166" s="6"/>
    </row>
    <row r="167" ht="24.0" customHeight="1">
      <c r="A167" s="16">
        <v>83.0</v>
      </c>
      <c r="B167" s="59" t="s">
        <v>6</v>
      </c>
      <c r="C167" s="51">
        <v>817301.0</v>
      </c>
      <c r="D167" s="58" t="s">
        <v>281</v>
      </c>
      <c r="E167" s="20"/>
      <c r="F167" s="20" t="s">
        <v>237</v>
      </c>
      <c r="G167" s="21"/>
      <c r="H167" s="20"/>
      <c r="I167" s="20" t="s">
        <v>29</v>
      </c>
      <c r="J167" s="20" t="s">
        <v>250</v>
      </c>
      <c r="K167" s="20" t="s">
        <v>282</v>
      </c>
      <c r="L167" s="23">
        <f>ROUND(AVERAGE(F168,I168,J168),2)</f>
        <v>75.67</v>
      </c>
      <c r="M167" s="40">
        <v>85.0</v>
      </c>
      <c r="N167" s="24">
        <v>0.0</v>
      </c>
      <c r="O167" s="40">
        <v>1.0</v>
      </c>
      <c r="P167" s="24">
        <v>1.0</v>
      </c>
      <c r="Q167" s="26">
        <f>SUM(M167:P168)</f>
        <v>87</v>
      </c>
      <c r="R167" s="27">
        <f>L167*Q167</f>
        <v>6583.29</v>
      </c>
      <c r="S167" s="6"/>
      <c r="T167" s="28">
        <f>SMALL(E168:K168,1)+(SMALL(E168:K168,1)*0.5)</f>
        <v>105</v>
      </c>
      <c r="U167" s="29">
        <f>LARGE(E168:K168,1)</f>
        <v>138.9</v>
      </c>
      <c r="V167" s="6"/>
      <c r="W167" s="6"/>
      <c r="X167" s="6"/>
      <c r="Y167" s="6"/>
      <c r="Z167" s="6"/>
      <c r="AA167" s="6"/>
      <c r="AB167" s="6"/>
      <c r="AC167" s="6"/>
    </row>
    <row r="168" ht="27.0" customHeight="1">
      <c r="A168" s="30"/>
      <c r="B168" s="30"/>
      <c r="C168" s="30"/>
      <c r="D168" s="53"/>
      <c r="E168" s="41"/>
      <c r="F168" s="41">
        <v>71.0</v>
      </c>
      <c r="G168" s="42"/>
      <c r="H168" s="41"/>
      <c r="I168" s="41">
        <v>86.0</v>
      </c>
      <c r="J168" s="41">
        <v>70.0</v>
      </c>
      <c r="K168" s="46">
        <v>138.9</v>
      </c>
      <c r="L168" s="30"/>
      <c r="M168" s="30"/>
      <c r="N168" s="30"/>
      <c r="O168" s="30"/>
      <c r="P168" s="30"/>
      <c r="Q168" s="30"/>
      <c r="R168" s="30"/>
      <c r="S168" s="6"/>
      <c r="T168" s="35"/>
      <c r="U168" s="36" t="b">
        <f>IF(U167&lt;T167,TRUE,FALSE)</f>
        <v>0</v>
      </c>
      <c r="V168" s="6"/>
      <c r="W168" s="6"/>
      <c r="X168" s="6"/>
      <c r="Y168" s="6"/>
      <c r="Z168" s="6"/>
      <c r="AA168" s="6"/>
      <c r="AB168" s="6"/>
      <c r="AC168" s="6"/>
    </row>
    <row r="169" ht="17.25" customHeight="1">
      <c r="A169" s="16">
        <v>84.0</v>
      </c>
      <c r="B169" s="59" t="s">
        <v>6</v>
      </c>
      <c r="C169" s="18">
        <v>817335.0</v>
      </c>
      <c r="D169" s="60" t="s">
        <v>283</v>
      </c>
      <c r="E169" s="20"/>
      <c r="F169" s="20"/>
      <c r="G169" s="21"/>
      <c r="H169" s="20"/>
      <c r="I169" s="20" t="s">
        <v>33</v>
      </c>
      <c r="J169" s="20" t="s">
        <v>127</v>
      </c>
      <c r="K169" s="20" t="s">
        <v>66</v>
      </c>
      <c r="L169" s="23">
        <f>ROUND(AVERAGE(I170,J170,K170),2)</f>
        <v>81.63</v>
      </c>
      <c r="M169" s="24">
        <v>50.0</v>
      </c>
      <c r="N169" s="24">
        <v>0.0</v>
      </c>
      <c r="O169" s="40">
        <v>0.0</v>
      </c>
      <c r="P169" s="40">
        <v>2.0</v>
      </c>
      <c r="Q169" s="26">
        <f>SUM(M169:P170)</f>
        <v>52</v>
      </c>
      <c r="R169" s="27">
        <f>L169*Q169</f>
        <v>4244.76</v>
      </c>
      <c r="S169" s="6"/>
      <c r="T169" s="28">
        <f>SMALL(E170:K170,1)+(SMALL(E170:K170,1)*0.5)</f>
        <v>119.85</v>
      </c>
      <c r="U169" s="29">
        <f>LARGE(E170:K170,1)</f>
        <v>85</v>
      </c>
      <c r="V169" s="6"/>
      <c r="W169" s="6"/>
      <c r="X169" s="6"/>
      <c r="Y169" s="6"/>
      <c r="Z169" s="6"/>
      <c r="AA169" s="6"/>
      <c r="AB169" s="6"/>
      <c r="AC169" s="6"/>
    </row>
    <row r="170" ht="36.0" customHeight="1">
      <c r="A170" s="30"/>
      <c r="B170" s="30"/>
      <c r="C170" s="30"/>
      <c r="D170" s="53"/>
      <c r="E170" s="41"/>
      <c r="F170" s="41"/>
      <c r="G170" s="42"/>
      <c r="H170" s="41"/>
      <c r="I170" s="41">
        <v>79.9</v>
      </c>
      <c r="J170" s="41">
        <v>85.0</v>
      </c>
      <c r="K170" s="41">
        <v>79.99</v>
      </c>
      <c r="L170" s="30"/>
      <c r="M170" s="30"/>
      <c r="N170" s="30"/>
      <c r="O170" s="30"/>
      <c r="P170" s="30"/>
      <c r="Q170" s="30"/>
      <c r="R170" s="30"/>
      <c r="S170" s="6"/>
      <c r="T170" s="35"/>
      <c r="U170" s="36" t="b">
        <f>IF(U169&lt;T169,TRUE,FALSE)</f>
        <v>1</v>
      </c>
      <c r="V170" s="6"/>
      <c r="W170" s="6"/>
      <c r="X170" s="6"/>
      <c r="Y170" s="6"/>
      <c r="Z170" s="6"/>
      <c r="AA170" s="6"/>
      <c r="AB170" s="6"/>
      <c r="AC170" s="6"/>
    </row>
    <row r="171" ht="19.5" customHeight="1">
      <c r="A171" s="16">
        <v>85.0</v>
      </c>
      <c r="B171" s="51" t="s">
        <v>6</v>
      </c>
      <c r="C171" s="51">
        <v>803872.0</v>
      </c>
      <c r="D171" s="71" t="s">
        <v>284</v>
      </c>
      <c r="E171" s="20"/>
      <c r="F171" s="20"/>
      <c r="G171" s="21"/>
      <c r="H171" s="20"/>
      <c r="I171" s="20" t="s">
        <v>285</v>
      </c>
      <c r="J171" s="20" t="s">
        <v>286</v>
      </c>
      <c r="K171" s="20" t="s">
        <v>287</v>
      </c>
      <c r="L171" s="23">
        <f>ROUND(AVERAGE(I172,J172,K172),2)</f>
        <v>80.33</v>
      </c>
      <c r="M171" s="40">
        <v>27.0</v>
      </c>
      <c r="N171" s="44">
        <v>6.0</v>
      </c>
      <c r="O171" s="40">
        <v>4.0</v>
      </c>
      <c r="P171" s="44">
        <v>11.0</v>
      </c>
      <c r="Q171" s="26">
        <f>SUM(M171:P172)</f>
        <v>48</v>
      </c>
      <c r="R171" s="27">
        <f>L171*Q171</f>
        <v>3855.84</v>
      </c>
      <c r="S171" s="48"/>
      <c r="T171" s="28">
        <f>SMALL(E172:K172,1)+(SMALL(E172:K172,1)*0.5)</f>
        <v>105</v>
      </c>
      <c r="U171" s="29">
        <f>LARGE(E172:K172,1)</f>
        <v>90</v>
      </c>
      <c r="V171" s="48"/>
      <c r="W171" s="48"/>
      <c r="X171" s="48"/>
      <c r="Y171" s="48"/>
      <c r="Z171" s="48"/>
      <c r="AA171" s="48"/>
      <c r="AB171" s="48"/>
      <c r="AC171" s="48"/>
    </row>
    <row r="172" ht="19.5" customHeight="1">
      <c r="A172" s="30"/>
      <c r="B172" s="30"/>
      <c r="C172" s="30"/>
      <c r="D172" s="30"/>
      <c r="E172" s="41"/>
      <c r="F172" s="41"/>
      <c r="G172" s="42"/>
      <c r="H172" s="41"/>
      <c r="I172" s="41">
        <v>81.0</v>
      </c>
      <c r="J172" s="41">
        <v>70.0</v>
      </c>
      <c r="K172" s="41">
        <v>90.0</v>
      </c>
      <c r="L172" s="30"/>
      <c r="M172" s="30"/>
      <c r="N172" s="30"/>
      <c r="O172" s="30"/>
      <c r="P172" s="30"/>
      <c r="Q172" s="30"/>
      <c r="R172" s="30"/>
      <c r="S172" s="48"/>
      <c r="T172" s="35"/>
      <c r="U172" s="36" t="b">
        <f>IF(U171&lt;T171,TRUE,FALSE)</f>
        <v>1</v>
      </c>
      <c r="V172" s="48"/>
      <c r="W172" s="48"/>
      <c r="X172" s="48"/>
      <c r="Y172" s="48"/>
      <c r="Z172" s="48"/>
      <c r="AA172" s="48"/>
      <c r="AB172" s="48"/>
      <c r="AC172" s="48"/>
    </row>
    <row r="173" ht="21.0" customHeight="1">
      <c r="A173" s="16">
        <v>86.0</v>
      </c>
      <c r="B173" s="59" t="s">
        <v>6</v>
      </c>
      <c r="C173" s="18">
        <v>817333.0</v>
      </c>
      <c r="D173" s="52" t="s">
        <v>288</v>
      </c>
      <c r="E173" s="20"/>
      <c r="F173" s="20"/>
      <c r="G173" s="21"/>
      <c r="H173" s="20"/>
      <c r="I173" s="20" t="s">
        <v>168</v>
      </c>
      <c r="J173" s="20" t="s">
        <v>289</v>
      </c>
      <c r="K173" s="20" t="s">
        <v>290</v>
      </c>
      <c r="L173" s="23">
        <f>ROUND(AVERAGE(I174,J174,K174),2)</f>
        <v>50.43</v>
      </c>
      <c r="M173" s="40">
        <v>50.0</v>
      </c>
      <c r="N173" s="24">
        <v>0.0</v>
      </c>
      <c r="O173" s="40">
        <v>3.0</v>
      </c>
      <c r="P173" s="40">
        <v>0.0</v>
      </c>
      <c r="Q173" s="26">
        <f>SUM(M173:P174)</f>
        <v>53</v>
      </c>
      <c r="R173" s="27">
        <f>L173*Q173</f>
        <v>2672.79</v>
      </c>
      <c r="S173" s="6"/>
      <c r="T173" s="28">
        <f>SMALL(E174:K174,1)+(SMALL(E174:K174,1)*0.5)</f>
        <v>73.35</v>
      </c>
      <c r="U173" s="29">
        <f>LARGE(E174:K174,1)</f>
        <v>52.5</v>
      </c>
      <c r="V173" s="6"/>
      <c r="W173" s="6"/>
      <c r="X173" s="6"/>
      <c r="Y173" s="6"/>
      <c r="Z173" s="6"/>
      <c r="AA173" s="6"/>
      <c r="AB173" s="6"/>
      <c r="AC173" s="6"/>
    </row>
    <row r="174" ht="68.25" customHeight="1">
      <c r="A174" s="30"/>
      <c r="B174" s="30"/>
      <c r="C174" s="30"/>
      <c r="D174" s="53"/>
      <c r="E174" s="41"/>
      <c r="F174" s="41"/>
      <c r="G174" s="42"/>
      <c r="H174" s="41"/>
      <c r="I174" s="41">
        <v>49.9</v>
      </c>
      <c r="J174" s="41">
        <v>48.9</v>
      </c>
      <c r="K174" s="41">
        <v>52.5</v>
      </c>
      <c r="L174" s="30"/>
      <c r="M174" s="30"/>
      <c r="N174" s="30"/>
      <c r="O174" s="30"/>
      <c r="P174" s="30"/>
      <c r="Q174" s="30"/>
      <c r="R174" s="30"/>
      <c r="S174" s="6"/>
      <c r="T174" s="35"/>
      <c r="U174" s="36" t="b">
        <f>IF(U173&lt;T173,TRUE,FALSE)</f>
        <v>1</v>
      </c>
      <c r="V174" s="6"/>
      <c r="W174" s="6"/>
      <c r="X174" s="6"/>
      <c r="Y174" s="6"/>
      <c r="Z174" s="6"/>
      <c r="AA174" s="6"/>
      <c r="AB174" s="6"/>
      <c r="AC174" s="6"/>
    </row>
    <row r="175" ht="18.75" customHeight="1">
      <c r="A175" s="16">
        <v>87.0</v>
      </c>
      <c r="B175" s="59" t="s">
        <v>6</v>
      </c>
      <c r="C175" s="51">
        <v>817299.0</v>
      </c>
      <c r="D175" s="102" t="s">
        <v>291</v>
      </c>
      <c r="E175" s="20"/>
      <c r="F175" s="20"/>
      <c r="G175" s="21"/>
      <c r="H175" s="20"/>
      <c r="I175" s="20" t="s">
        <v>29</v>
      </c>
      <c r="J175" s="20" t="s">
        <v>292</v>
      </c>
      <c r="K175" s="20" t="s">
        <v>250</v>
      </c>
      <c r="L175" s="23">
        <f>ROUND(AVERAGE(I176,J176,K176),2)</f>
        <v>72.71</v>
      </c>
      <c r="M175" s="40">
        <v>45.0</v>
      </c>
      <c r="N175" s="24">
        <v>0.0</v>
      </c>
      <c r="O175" s="40">
        <v>0.0</v>
      </c>
      <c r="P175" s="24">
        <v>2.0</v>
      </c>
      <c r="Q175" s="26">
        <f>SUM(M175:P176)</f>
        <v>47</v>
      </c>
      <c r="R175" s="27">
        <f>L175*Q175</f>
        <v>3417.37</v>
      </c>
      <c r="S175" s="6"/>
      <c r="T175" s="28">
        <f>SMALL(E176:K176,1)+(SMALL(E176:K176,1)*0.5)</f>
        <v>97.5</v>
      </c>
      <c r="U175" s="29">
        <f>LARGE(E176:K176,1)</f>
        <v>79.14</v>
      </c>
      <c r="V175" s="6"/>
      <c r="W175" s="6"/>
      <c r="X175" s="6"/>
      <c r="Y175" s="6"/>
      <c r="Z175" s="6"/>
      <c r="AA175" s="6"/>
      <c r="AB175" s="6"/>
      <c r="AC175" s="6"/>
    </row>
    <row r="176" ht="36.75" customHeight="1">
      <c r="A176" s="30"/>
      <c r="B176" s="30"/>
      <c r="C176" s="30"/>
      <c r="D176" s="53"/>
      <c r="E176" s="41"/>
      <c r="F176" s="41"/>
      <c r="G176" s="42"/>
      <c r="H176" s="41"/>
      <c r="I176" s="41">
        <v>79.14</v>
      </c>
      <c r="J176" s="41">
        <v>74.0</v>
      </c>
      <c r="K176" s="41">
        <v>65.0</v>
      </c>
      <c r="L176" s="30"/>
      <c r="M176" s="30"/>
      <c r="N176" s="30"/>
      <c r="O176" s="30"/>
      <c r="P176" s="30"/>
      <c r="Q176" s="30"/>
      <c r="R176" s="30"/>
      <c r="S176" s="6"/>
      <c r="T176" s="35"/>
      <c r="U176" s="36" t="b">
        <f>IF(U175&lt;T175,TRUE,FALSE)</f>
        <v>1</v>
      </c>
      <c r="V176" s="6"/>
      <c r="W176" s="6"/>
      <c r="X176" s="6"/>
      <c r="Y176" s="6"/>
      <c r="Z176" s="6"/>
      <c r="AA176" s="6"/>
      <c r="AB176" s="6"/>
      <c r="AC176" s="6"/>
    </row>
    <row r="177" ht="22.5" customHeight="1">
      <c r="A177" s="16">
        <v>88.0</v>
      </c>
      <c r="B177" s="59" t="s">
        <v>6</v>
      </c>
      <c r="C177" s="37">
        <v>817298.0</v>
      </c>
      <c r="D177" s="52" t="s">
        <v>293</v>
      </c>
      <c r="E177" s="20"/>
      <c r="F177" s="20"/>
      <c r="G177" s="21"/>
      <c r="H177" s="20"/>
      <c r="I177" s="20" t="s">
        <v>90</v>
      </c>
      <c r="J177" s="20" t="s">
        <v>294</v>
      </c>
      <c r="K177" s="20" t="s">
        <v>29</v>
      </c>
      <c r="L177" s="23">
        <f>ROUND(AVERAGE(I178,J178,K178),2)</f>
        <v>72</v>
      </c>
      <c r="M177" s="40">
        <v>55.0</v>
      </c>
      <c r="N177" s="24">
        <v>0.0</v>
      </c>
      <c r="O177" s="40">
        <v>0.0</v>
      </c>
      <c r="P177" s="24">
        <v>1.0</v>
      </c>
      <c r="Q177" s="26">
        <f>SUM(M177:P178)</f>
        <v>56</v>
      </c>
      <c r="R177" s="27">
        <f>L177*Q177</f>
        <v>4032</v>
      </c>
      <c r="S177" s="6"/>
      <c r="T177" s="28">
        <f>SMALL(E178:K178,1)+(SMALL(E178:K178,1)*0.5)</f>
        <v>102</v>
      </c>
      <c r="U177" s="29">
        <f>LARGE(E178:K178,1)</f>
        <v>79.99</v>
      </c>
      <c r="V177" s="6"/>
      <c r="W177" s="6"/>
      <c r="X177" s="6"/>
      <c r="Y177" s="6"/>
      <c r="Z177" s="6"/>
      <c r="AA177" s="6"/>
      <c r="AB177" s="6"/>
      <c r="AC177" s="6"/>
    </row>
    <row r="178" ht="46.5" customHeight="1">
      <c r="A178" s="30"/>
      <c r="B178" s="30"/>
      <c r="C178" s="30"/>
      <c r="D178" s="53"/>
      <c r="E178" s="41"/>
      <c r="F178" s="41"/>
      <c r="G178" s="42"/>
      <c r="H178" s="41"/>
      <c r="I178" s="41">
        <v>68.0</v>
      </c>
      <c r="J178" s="41">
        <v>68.0</v>
      </c>
      <c r="K178" s="41">
        <v>79.99</v>
      </c>
      <c r="L178" s="30"/>
      <c r="M178" s="30"/>
      <c r="N178" s="30"/>
      <c r="O178" s="30"/>
      <c r="P178" s="30"/>
      <c r="Q178" s="30"/>
      <c r="R178" s="30"/>
      <c r="S178" s="6"/>
      <c r="T178" s="35"/>
      <c r="U178" s="36" t="b">
        <f>IF(U177&lt;T177,TRUE,FALSE)</f>
        <v>1</v>
      </c>
      <c r="V178" s="6"/>
      <c r="W178" s="6"/>
      <c r="X178" s="6"/>
      <c r="Y178" s="6"/>
      <c r="Z178" s="6"/>
      <c r="AA178" s="6"/>
      <c r="AB178" s="6"/>
      <c r="AC178" s="6"/>
    </row>
    <row r="179" ht="17.25" customHeight="1">
      <c r="A179" s="16">
        <v>89.0</v>
      </c>
      <c r="B179" s="59" t="s">
        <v>6</v>
      </c>
      <c r="C179" s="37">
        <v>817321.0</v>
      </c>
      <c r="D179" s="60" t="s">
        <v>295</v>
      </c>
      <c r="E179" s="20"/>
      <c r="F179" s="20"/>
      <c r="G179" s="21"/>
      <c r="H179" s="20"/>
      <c r="I179" s="50" t="s">
        <v>296</v>
      </c>
      <c r="J179" s="20" t="s">
        <v>270</v>
      </c>
      <c r="K179" s="20" t="s">
        <v>297</v>
      </c>
      <c r="L179" s="23">
        <f>ROUND(AVERAGE(I180,J180,K180),2)</f>
        <v>111.33</v>
      </c>
      <c r="M179" s="40">
        <v>10.0</v>
      </c>
      <c r="N179" s="24">
        <v>0.0</v>
      </c>
      <c r="O179" s="40">
        <v>0.0</v>
      </c>
      <c r="P179" s="40">
        <v>0.0</v>
      </c>
      <c r="Q179" s="26">
        <f>SUM(M179:P180)</f>
        <v>10</v>
      </c>
      <c r="R179" s="27">
        <f>L179*Q179</f>
        <v>1113.3</v>
      </c>
      <c r="S179" s="6"/>
      <c r="T179" s="28">
        <f>SMALL(E180:K180,1)+(SMALL(E180:K180,1)*0.5)</f>
        <v>164.85</v>
      </c>
      <c r="U179" s="29">
        <f>LARGE(E180:K180,1)</f>
        <v>112.5</v>
      </c>
      <c r="V179" s="6"/>
      <c r="W179" s="6"/>
      <c r="X179" s="6"/>
      <c r="Y179" s="6"/>
      <c r="Z179" s="6"/>
      <c r="AA179" s="6"/>
      <c r="AB179" s="6"/>
      <c r="AC179" s="6"/>
    </row>
    <row r="180" ht="40.5" customHeight="1">
      <c r="A180" s="30"/>
      <c r="B180" s="30"/>
      <c r="C180" s="30"/>
      <c r="D180" s="53"/>
      <c r="E180" s="41"/>
      <c r="F180" s="41"/>
      <c r="G180" s="42"/>
      <c r="H180" s="41"/>
      <c r="I180" s="41">
        <v>109.9</v>
      </c>
      <c r="J180" s="41">
        <v>111.6</v>
      </c>
      <c r="K180" s="41">
        <v>112.5</v>
      </c>
      <c r="L180" s="30"/>
      <c r="M180" s="30"/>
      <c r="N180" s="30"/>
      <c r="O180" s="30"/>
      <c r="P180" s="30"/>
      <c r="Q180" s="30"/>
      <c r="R180" s="30"/>
      <c r="S180" s="6"/>
      <c r="T180" s="35"/>
      <c r="U180" s="36" t="b">
        <f>IF(U179&lt;T179,TRUE,FALSE)</f>
        <v>1</v>
      </c>
      <c r="V180" s="6"/>
      <c r="W180" s="6"/>
      <c r="X180" s="6"/>
      <c r="Y180" s="6"/>
      <c r="Z180" s="6"/>
      <c r="AA180" s="6"/>
      <c r="AB180" s="6"/>
      <c r="AC180" s="6"/>
    </row>
    <row r="181" ht="19.5" customHeight="1">
      <c r="A181" s="16">
        <v>90.0</v>
      </c>
      <c r="B181" s="17" t="s">
        <v>6</v>
      </c>
      <c r="C181" s="51">
        <v>794519.0</v>
      </c>
      <c r="D181" s="62" t="s">
        <v>298</v>
      </c>
      <c r="E181" s="20"/>
      <c r="F181" s="20" t="s">
        <v>299</v>
      </c>
      <c r="G181" s="21" t="s">
        <v>300</v>
      </c>
      <c r="H181" s="20" t="s">
        <v>117</v>
      </c>
      <c r="I181" s="20" t="s">
        <v>301</v>
      </c>
      <c r="J181" s="20" t="s">
        <v>302</v>
      </c>
      <c r="K181" s="20"/>
      <c r="L181" s="23">
        <f>ROUND(AVERAGE(F182,G182,J182),2)</f>
        <v>45.7</v>
      </c>
      <c r="M181" s="40">
        <v>190.0</v>
      </c>
      <c r="N181" s="24">
        <v>2.0</v>
      </c>
      <c r="O181" s="40">
        <v>4.0</v>
      </c>
      <c r="P181" s="24">
        <v>1.0</v>
      </c>
      <c r="Q181" s="26">
        <f>SUM(M181:P182)</f>
        <v>197</v>
      </c>
      <c r="R181" s="27">
        <f>L181*Q181</f>
        <v>9002.9</v>
      </c>
      <c r="S181" s="48"/>
      <c r="T181" s="28">
        <f>SMALL(E182:K182,1)+(SMALL(E182:K182,1)*0.5)</f>
        <v>39.78</v>
      </c>
      <c r="U181" s="29">
        <f>LARGE(E182:K182,1)</f>
        <v>67.99</v>
      </c>
      <c r="V181" s="48"/>
      <c r="W181" s="48"/>
      <c r="X181" s="48"/>
      <c r="Y181" s="48"/>
      <c r="Z181" s="48"/>
      <c r="AA181" s="48"/>
      <c r="AB181" s="48"/>
      <c r="AC181" s="48"/>
    </row>
    <row r="182" ht="19.5" customHeight="1">
      <c r="A182" s="30"/>
      <c r="B182" s="30"/>
      <c r="C182" s="30"/>
      <c r="D182" s="30"/>
      <c r="E182" s="41"/>
      <c r="F182" s="41">
        <v>39.5</v>
      </c>
      <c r="G182" s="42">
        <v>38.61</v>
      </c>
      <c r="H182" s="46">
        <v>26.52</v>
      </c>
      <c r="I182" s="46">
        <v>67.99</v>
      </c>
      <c r="J182" s="41">
        <v>59.0</v>
      </c>
      <c r="K182" s="41"/>
      <c r="L182" s="30"/>
      <c r="M182" s="30"/>
      <c r="N182" s="30"/>
      <c r="O182" s="30"/>
      <c r="P182" s="30"/>
      <c r="Q182" s="30"/>
      <c r="R182" s="30"/>
      <c r="S182" s="48"/>
      <c r="T182" s="35"/>
      <c r="U182" s="36" t="b">
        <f>IF(U181&lt;T181,TRUE,FALSE)</f>
        <v>0</v>
      </c>
      <c r="V182" s="48"/>
      <c r="W182" s="48"/>
      <c r="X182" s="48"/>
      <c r="Y182" s="48"/>
      <c r="Z182" s="48"/>
      <c r="AA182" s="48"/>
      <c r="AB182" s="48"/>
      <c r="AC182" s="48"/>
    </row>
    <row r="183" ht="19.5" customHeight="1">
      <c r="A183" s="16">
        <v>91.0</v>
      </c>
      <c r="B183" s="17" t="s">
        <v>6</v>
      </c>
      <c r="C183" s="51">
        <v>797733.0</v>
      </c>
      <c r="D183" s="62" t="s">
        <v>303</v>
      </c>
      <c r="E183" s="20"/>
      <c r="F183" s="20" t="s">
        <v>304</v>
      </c>
      <c r="G183" s="21"/>
      <c r="H183" s="20"/>
      <c r="I183" s="20" t="s">
        <v>305</v>
      </c>
      <c r="J183" s="20" t="s">
        <v>306</v>
      </c>
      <c r="K183" s="20" t="s">
        <v>307</v>
      </c>
      <c r="L183" s="23">
        <f>ROUND(AVERAGE(I184,J184,K184),2)</f>
        <v>113.01</v>
      </c>
      <c r="M183" s="40">
        <v>190.0</v>
      </c>
      <c r="N183" s="24">
        <v>0.0</v>
      </c>
      <c r="O183" s="40">
        <v>3.0</v>
      </c>
      <c r="P183" s="24">
        <v>1.0</v>
      </c>
      <c r="Q183" s="26">
        <f>SUM(M183:P184)</f>
        <v>194</v>
      </c>
      <c r="R183" s="27">
        <f>L183*Q183</f>
        <v>21923.94</v>
      </c>
      <c r="S183" s="48"/>
      <c r="T183" s="28">
        <f>SMALL(E184:K184,1)+(SMALL(E184:K184,1)*0.5)</f>
        <v>67.5</v>
      </c>
      <c r="U183" s="29">
        <f>LARGE(E184:K184,1)</f>
        <v>129.13</v>
      </c>
      <c r="V183" s="48"/>
      <c r="W183" s="48"/>
      <c r="X183" s="48"/>
      <c r="Y183" s="48"/>
      <c r="Z183" s="48"/>
      <c r="AA183" s="48"/>
      <c r="AB183" s="48"/>
      <c r="AC183" s="48"/>
    </row>
    <row r="184" ht="19.5" customHeight="1">
      <c r="A184" s="30"/>
      <c r="B184" s="30"/>
      <c r="C184" s="30"/>
      <c r="D184" s="30"/>
      <c r="E184" s="41"/>
      <c r="F184" s="46">
        <v>45.0</v>
      </c>
      <c r="G184" s="42"/>
      <c r="H184" s="41"/>
      <c r="I184" s="41">
        <v>129.13</v>
      </c>
      <c r="J184" s="41">
        <v>89.9</v>
      </c>
      <c r="K184" s="41">
        <v>119.99</v>
      </c>
      <c r="L184" s="30"/>
      <c r="M184" s="30"/>
      <c r="N184" s="30"/>
      <c r="O184" s="30"/>
      <c r="P184" s="30"/>
      <c r="Q184" s="30"/>
      <c r="R184" s="30"/>
      <c r="S184" s="48"/>
      <c r="T184" s="35"/>
      <c r="U184" s="36" t="b">
        <f>IF(U183&lt;T183,TRUE,FALSE)</f>
        <v>0</v>
      </c>
      <c r="V184" s="48"/>
      <c r="W184" s="48"/>
      <c r="X184" s="48"/>
      <c r="Y184" s="48"/>
      <c r="Z184" s="48"/>
      <c r="AA184" s="48"/>
      <c r="AB184" s="48"/>
      <c r="AC184" s="48"/>
    </row>
    <row r="185" ht="19.5" customHeight="1">
      <c r="A185" s="16">
        <v>92.0</v>
      </c>
      <c r="B185" s="17" t="s">
        <v>6</v>
      </c>
      <c r="C185" s="51">
        <v>794548.0</v>
      </c>
      <c r="D185" s="62" t="s">
        <v>308</v>
      </c>
      <c r="E185" s="20"/>
      <c r="F185" s="20" t="s">
        <v>145</v>
      </c>
      <c r="G185" s="21"/>
      <c r="H185" s="20" t="s">
        <v>162</v>
      </c>
      <c r="I185" s="20" t="s">
        <v>309</v>
      </c>
      <c r="J185" s="20" t="s">
        <v>80</v>
      </c>
      <c r="K185" s="20" t="s">
        <v>310</v>
      </c>
      <c r="L185" s="23">
        <f>ROUND(AVERAGE(F186,J186,K186),2)</f>
        <v>291.3</v>
      </c>
      <c r="M185" s="40">
        <v>50.0</v>
      </c>
      <c r="N185" s="24">
        <v>12.0</v>
      </c>
      <c r="O185" s="40">
        <v>8.0</v>
      </c>
      <c r="P185" s="24">
        <v>15.0</v>
      </c>
      <c r="Q185" s="26">
        <f>SUM(M185:P186)</f>
        <v>85</v>
      </c>
      <c r="R185" s="27">
        <f>L185*Q185</f>
        <v>24760.5</v>
      </c>
      <c r="S185" s="48"/>
      <c r="T185" s="28">
        <f>SMALL(E186:K186,1)+(SMALL(E186:K186,1)*0.5)</f>
        <v>289.5</v>
      </c>
      <c r="U185" s="29">
        <f>LARGE(E186:K186,1)</f>
        <v>325.7</v>
      </c>
      <c r="V185" s="48"/>
      <c r="W185" s="48"/>
      <c r="X185" s="48"/>
      <c r="Y185" s="48"/>
      <c r="Z185" s="48"/>
      <c r="AA185" s="48"/>
      <c r="AB185" s="48"/>
      <c r="AC185" s="48"/>
    </row>
    <row r="186" ht="19.5" customHeight="1">
      <c r="A186" s="30"/>
      <c r="B186" s="30"/>
      <c r="C186" s="30"/>
      <c r="D186" s="30"/>
      <c r="E186" s="41"/>
      <c r="F186" s="41">
        <v>255.0</v>
      </c>
      <c r="G186" s="42"/>
      <c r="H186" s="46">
        <v>193.0</v>
      </c>
      <c r="I186" s="46">
        <v>325.7</v>
      </c>
      <c r="J186" s="41">
        <v>299.0</v>
      </c>
      <c r="K186" s="41">
        <v>319.9</v>
      </c>
      <c r="L186" s="30"/>
      <c r="M186" s="30"/>
      <c r="N186" s="30"/>
      <c r="O186" s="30"/>
      <c r="P186" s="30"/>
      <c r="Q186" s="30"/>
      <c r="R186" s="30"/>
      <c r="S186" s="48"/>
      <c r="T186" s="35"/>
      <c r="U186" s="36" t="b">
        <f>IF(U185&lt;T185,TRUE,FALSE)</f>
        <v>0</v>
      </c>
      <c r="V186" s="48"/>
      <c r="W186" s="48"/>
      <c r="X186" s="48"/>
      <c r="Y186" s="48"/>
      <c r="Z186" s="48"/>
      <c r="AA186" s="48"/>
      <c r="AB186" s="48"/>
      <c r="AC186" s="48"/>
    </row>
    <row r="187" ht="19.5" customHeight="1">
      <c r="A187" s="16">
        <v>93.0</v>
      </c>
      <c r="B187" s="17" t="s">
        <v>6</v>
      </c>
      <c r="C187" s="51">
        <v>797740.0</v>
      </c>
      <c r="D187" s="62" t="s">
        <v>311</v>
      </c>
      <c r="E187" s="20"/>
      <c r="F187" s="20" t="s">
        <v>312</v>
      </c>
      <c r="G187" s="21" t="s">
        <v>22</v>
      </c>
      <c r="H187" s="20" t="s">
        <v>117</v>
      </c>
      <c r="I187" s="20" t="s">
        <v>69</v>
      </c>
      <c r="J187" s="20" t="s">
        <v>35</v>
      </c>
      <c r="K187" s="20" t="s">
        <v>313</v>
      </c>
      <c r="L187" s="23">
        <f>ROUND(AVERAGE(F188,H188,I188,K188),2)</f>
        <v>26.9</v>
      </c>
      <c r="M187" s="40">
        <v>314.0</v>
      </c>
      <c r="N187" s="24">
        <v>12.0</v>
      </c>
      <c r="O187" s="40">
        <v>4.0</v>
      </c>
      <c r="P187" s="24">
        <v>3.0</v>
      </c>
      <c r="Q187" s="26">
        <f>SUM(M187:P188)</f>
        <v>333</v>
      </c>
      <c r="R187" s="27">
        <f>L187*Q187</f>
        <v>8957.7</v>
      </c>
      <c r="S187" s="48"/>
      <c r="T187" s="28">
        <f>SMALL(E188:K188,1)+(SMALL(E188:K188,1)*0.5)</f>
        <v>29.85</v>
      </c>
      <c r="U187" s="29">
        <f>LARGE(E188:K188,1)</f>
        <v>34.71</v>
      </c>
      <c r="V187" s="48"/>
      <c r="W187" s="48"/>
      <c r="X187" s="48"/>
      <c r="Y187" s="48"/>
      <c r="Z187" s="48"/>
      <c r="AA187" s="48"/>
      <c r="AB187" s="48"/>
      <c r="AC187" s="48"/>
    </row>
    <row r="188" ht="19.5" customHeight="1">
      <c r="A188" s="30"/>
      <c r="B188" s="30"/>
      <c r="C188" s="30"/>
      <c r="D188" s="30"/>
      <c r="E188" s="41"/>
      <c r="F188" s="41">
        <v>24.69</v>
      </c>
      <c r="G188" s="70">
        <v>19.9</v>
      </c>
      <c r="H188" s="41">
        <v>21.43</v>
      </c>
      <c r="I188" s="41">
        <v>29.99</v>
      </c>
      <c r="J188" s="46">
        <v>34.71</v>
      </c>
      <c r="K188" s="41">
        <v>31.49</v>
      </c>
      <c r="L188" s="30"/>
      <c r="M188" s="30"/>
      <c r="N188" s="30"/>
      <c r="O188" s="30"/>
      <c r="P188" s="30"/>
      <c r="Q188" s="30"/>
      <c r="R188" s="30"/>
      <c r="S188" s="48"/>
      <c r="T188" s="35"/>
      <c r="U188" s="36" t="b">
        <f>IF(U187&lt;T187,TRUE,FALSE)</f>
        <v>0</v>
      </c>
      <c r="V188" s="48"/>
      <c r="W188" s="48"/>
      <c r="X188" s="48"/>
      <c r="Y188" s="48"/>
      <c r="Z188" s="48"/>
      <c r="AA188" s="48"/>
      <c r="AB188" s="48"/>
      <c r="AC188" s="48"/>
    </row>
    <row r="189" ht="15.75" customHeight="1">
      <c r="A189" s="16">
        <v>94.0</v>
      </c>
      <c r="B189" s="76" t="s">
        <v>6</v>
      </c>
      <c r="C189" s="76">
        <v>809955.0</v>
      </c>
      <c r="D189" s="103" t="s">
        <v>314</v>
      </c>
      <c r="E189" s="20"/>
      <c r="F189" s="77"/>
      <c r="G189" s="21"/>
      <c r="H189" s="77"/>
      <c r="I189" s="20" t="s">
        <v>71</v>
      </c>
      <c r="J189" s="20" t="s">
        <v>315</v>
      </c>
      <c r="K189" s="20" t="s">
        <v>316</v>
      </c>
      <c r="L189" s="23">
        <f>ROUND(AVERAGE(I190,J190,K190),2)</f>
        <v>16.36</v>
      </c>
      <c r="M189" s="78">
        <v>130.0</v>
      </c>
      <c r="N189" s="24">
        <v>0.0</v>
      </c>
      <c r="O189" s="40">
        <v>0.0</v>
      </c>
      <c r="P189" s="40">
        <v>0.0</v>
      </c>
      <c r="Q189" s="26">
        <f>SUM(M189:P190)</f>
        <v>130</v>
      </c>
      <c r="R189" s="27">
        <f>L189*Q189</f>
        <v>2126.8</v>
      </c>
      <c r="T189" s="28">
        <f>SMALL(E190:K190,1)+(SMALL(E190:K190,1)*0.5)</f>
        <v>22.35</v>
      </c>
      <c r="U189" s="29">
        <f>LARGE(E190:K190,1)</f>
        <v>18.99</v>
      </c>
    </row>
    <row r="190" ht="15.75" customHeight="1">
      <c r="A190" s="30"/>
      <c r="B190" s="30"/>
      <c r="C190" s="30"/>
      <c r="D190" s="30"/>
      <c r="E190" s="41"/>
      <c r="F190" s="79"/>
      <c r="G190" s="42"/>
      <c r="H190" s="79"/>
      <c r="I190" s="41">
        <v>15.18</v>
      </c>
      <c r="J190" s="41">
        <v>18.99</v>
      </c>
      <c r="K190" s="41">
        <v>14.9</v>
      </c>
      <c r="L190" s="30"/>
      <c r="M190" s="30"/>
      <c r="N190" s="30"/>
      <c r="O190" s="30"/>
      <c r="P190" s="30"/>
      <c r="Q190" s="30"/>
      <c r="R190" s="30"/>
      <c r="T190" s="35"/>
      <c r="U190" s="36" t="b">
        <f>IF(U189&lt;T189,TRUE,FALSE)</f>
        <v>1</v>
      </c>
    </row>
    <row r="191" ht="19.5" customHeight="1">
      <c r="A191" s="16">
        <v>95.0</v>
      </c>
      <c r="B191" s="17" t="s">
        <v>6</v>
      </c>
      <c r="C191" s="37">
        <v>803873.0</v>
      </c>
      <c r="D191" s="62" t="s">
        <v>317</v>
      </c>
      <c r="E191" s="20"/>
      <c r="F191" s="20"/>
      <c r="G191" s="21" t="s">
        <v>22</v>
      </c>
      <c r="H191" s="20" t="s">
        <v>162</v>
      </c>
      <c r="I191" s="20" t="s">
        <v>318</v>
      </c>
      <c r="J191" s="20" t="s">
        <v>319</v>
      </c>
      <c r="K191" s="20" t="s">
        <v>320</v>
      </c>
      <c r="L191" s="23">
        <f>ROUND(AVERAGE(G192:K192),2)</f>
        <v>50.25</v>
      </c>
      <c r="M191" s="40">
        <v>136.0</v>
      </c>
      <c r="N191" s="24">
        <v>10.0</v>
      </c>
      <c r="O191" s="40">
        <v>0.0</v>
      </c>
      <c r="P191" s="24">
        <v>1.0</v>
      </c>
      <c r="Q191" s="26">
        <f>SUM(M191:P192)</f>
        <v>147</v>
      </c>
      <c r="R191" s="27">
        <f>L191*Q191</f>
        <v>7386.75</v>
      </c>
      <c r="S191" s="48"/>
      <c r="T191" s="28">
        <f>SMALL(E192:K192,1)+(SMALL(E192:K192,1)*0.5)</f>
        <v>69.09</v>
      </c>
      <c r="U191" s="29">
        <f>LARGE(E192:K192,1)</f>
        <v>54.9</v>
      </c>
      <c r="V191" s="48"/>
      <c r="W191" s="48"/>
      <c r="X191" s="48"/>
      <c r="Y191" s="48"/>
      <c r="Z191" s="48"/>
      <c r="AA191" s="48"/>
      <c r="AB191" s="48"/>
      <c r="AC191" s="48"/>
    </row>
    <row r="192" ht="19.5" customHeight="1">
      <c r="A192" s="30"/>
      <c r="B192" s="30"/>
      <c r="C192" s="30"/>
      <c r="D192" s="30"/>
      <c r="E192" s="41"/>
      <c r="F192" s="41"/>
      <c r="G192" s="42">
        <v>46.06</v>
      </c>
      <c r="H192" s="41">
        <v>49.39</v>
      </c>
      <c r="I192" s="41">
        <v>49.99</v>
      </c>
      <c r="J192" s="41">
        <v>54.9</v>
      </c>
      <c r="K192" s="41">
        <v>50.9</v>
      </c>
      <c r="L192" s="30"/>
      <c r="M192" s="30"/>
      <c r="N192" s="30"/>
      <c r="O192" s="30"/>
      <c r="P192" s="30"/>
      <c r="Q192" s="30"/>
      <c r="R192" s="30"/>
      <c r="S192" s="48"/>
      <c r="T192" s="35"/>
      <c r="U192" s="36" t="b">
        <f>IF(U191&lt;T191,TRUE,FALSE)</f>
        <v>1</v>
      </c>
      <c r="V192" s="48"/>
      <c r="W192" s="48"/>
      <c r="X192" s="48"/>
      <c r="Y192" s="48"/>
      <c r="Z192" s="48"/>
      <c r="AA192" s="48"/>
      <c r="AB192" s="48"/>
      <c r="AC192" s="48"/>
    </row>
    <row r="193" ht="21.0" customHeight="1">
      <c r="A193" s="16">
        <v>96.0</v>
      </c>
      <c r="B193" s="59" t="s">
        <v>6</v>
      </c>
      <c r="C193" s="18">
        <v>817327.0</v>
      </c>
      <c r="D193" s="104" t="s">
        <v>321</v>
      </c>
      <c r="E193" s="20"/>
      <c r="F193" s="20"/>
      <c r="G193" s="21"/>
      <c r="H193" s="20"/>
      <c r="I193" s="20" t="s">
        <v>322</v>
      </c>
      <c r="J193" s="20" t="s">
        <v>167</v>
      </c>
      <c r="K193" s="20" t="s">
        <v>323</v>
      </c>
      <c r="L193" s="23">
        <f>ROUND(AVERAGE(I194,K194),2)</f>
        <v>32.4</v>
      </c>
      <c r="M193" s="40">
        <v>35.0</v>
      </c>
      <c r="N193" s="24">
        <v>0.0</v>
      </c>
      <c r="O193" s="40">
        <v>0.0</v>
      </c>
      <c r="P193" s="40">
        <v>0.0</v>
      </c>
      <c r="Q193" s="26">
        <f>SUM(M193:P194)</f>
        <v>35</v>
      </c>
      <c r="R193" s="27">
        <f>L193*Q193</f>
        <v>1134</v>
      </c>
      <c r="S193" s="6"/>
      <c r="T193" s="28">
        <f>SMALL(E194:K194,1)+(SMALL(E194:K194,1)*0.5)</f>
        <v>37.35</v>
      </c>
      <c r="U193" s="29">
        <f>LARGE(E194:K194,1)</f>
        <v>113</v>
      </c>
      <c r="V193" s="6"/>
      <c r="W193" s="6"/>
      <c r="X193" s="6"/>
      <c r="Y193" s="6"/>
      <c r="Z193" s="6"/>
      <c r="AA193" s="6"/>
      <c r="AB193" s="6"/>
      <c r="AC193" s="6"/>
    </row>
    <row r="194" ht="42.75" customHeight="1">
      <c r="A194" s="30"/>
      <c r="B194" s="30"/>
      <c r="C194" s="30"/>
      <c r="D194" s="53"/>
      <c r="E194" s="41"/>
      <c r="F194" s="41"/>
      <c r="G194" s="42"/>
      <c r="H194" s="41"/>
      <c r="I194" s="41">
        <v>39.9</v>
      </c>
      <c r="J194" s="46">
        <v>113.0</v>
      </c>
      <c r="K194" s="41">
        <v>24.9</v>
      </c>
      <c r="L194" s="30"/>
      <c r="M194" s="30"/>
      <c r="N194" s="30"/>
      <c r="O194" s="30"/>
      <c r="P194" s="30"/>
      <c r="Q194" s="30"/>
      <c r="R194" s="30"/>
      <c r="S194" s="6"/>
      <c r="T194" s="35"/>
      <c r="U194" s="36" t="b">
        <f>IF(U193&lt;T193,TRUE,FALSE)</f>
        <v>0</v>
      </c>
      <c r="V194" s="6"/>
      <c r="W194" s="6"/>
      <c r="X194" s="6"/>
      <c r="Y194" s="6"/>
      <c r="Z194" s="6"/>
      <c r="AA194" s="6"/>
      <c r="AB194" s="6"/>
      <c r="AC194" s="6"/>
    </row>
    <row r="195" ht="19.5" customHeight="1">
      <c r="A195" s="16">
        <v>97.0</v>
      </c>
      <c r="B195" s="59" t="s">
        <v>6</v>
      </c>
      <c r="C195" s="51">
        <v>817284.0</v>
      </c>
      <c r="D195" s="105" t="s">
        <v>324</v>
      </c>
      <c r="E195" s="20"/>
      <c r="F195" s="20"/>
      <c r="G195" s="21" t="s">
        <v>22</v>
      </c>
      <c r="H195" s="20"/>
      <c r="I195" s="20" t="s">
        <v>325</v>
      </c>
      <c r="J195" s="20" t="s">
        <v>326</v>
      </c>
      <c r="K195" s="20" t="s">
        <v>302</v>
      </c>
      <c r="L195" s="23">
        <f>ROUND(AVERAGE(G196,I196,K196,J196),2)</f>
        <v>185.96</v>
      </c>
      <c r="M195" s="40">
        <v>90.0</v>
      </c>
      <c r="N195" s="24">
        <v>0.0</v>
      </c>
      <c r="O195" s="40">
        <v>0.0</v>
      </c>
      <c r="P195" s="24">
        <v>7.0</v>
      </c>
      <c r="Q195" s="26">
        <f>SUM(M195:P196)</f>
        <v>97</v>
      </c>
      <c r="R195" s="27">
        <f>L195*Q195</f>
        <v>18038.12</v>
      </c>
      <c r="S195" s="6"/>
      <c r="T195" s="28">
        <f>SMALL(E196:K196,1)+(SMALL(E196:K196,1)*0.5)</f>
        <v>268.5</v>
      </c>
      <c r="U195" s="29">
        <f>LARGE(E196:K196,1)</f>
        <v>198.7</v>
      </c>
      <c r="V195" s="48"/>
      <c r="W195" s="48"/>
      <c r="X195" s="48"/>
      <c r="Y195" s="48"/>
      <c r="Z195" s="48"/>
      <c r="AA195" s="48"/>
      <c r="AB195" s="48"/>
      <c r="AC195" s="48"/>
    </row>
    <row r="196" ht="62.25" customHeight="1">
      <c r="A196" s="30"/>
      <c r="B196" s="30"/>
      <c r="C196" s="30"/>
      <c r="D196" s="53"/>
      <c r="E196" s="41"/>
      <c r="F196" s="41"/>
      <c r="G196" s="42">
        <v>187.13</v>
      </c>
      <c r="H196" s="41"/>
      <c r="I196" s="41">
        <v>179.0</v>
      </c>
      <c r="J196" s="41">
        <v>198.7</v>
      </c>
      <c r="K196" s="41">
        <v>179.0</v>
      </c>
      <c r="L196" s="30"/>
      <c r="M196" s="30"/>
      <c r="N196" s="30"/>
      <c r="O196" s="30"/>
      <c r="P196" s="30"/>
      <c r="Q196" s="30"/>
      <c r="R196" s="30"/>
      <c r="S196" s="6"/>
      <c r="T196" s="35"/>
      <c r="U196" s="36" t="b">
        <f>IF(U195&lt;T195,TRUE,FALSE)</f>
        <v>1</v>
      </c>
      <c r="V196" s="48"/>
      <c r="W196" s="48"/>
      <c r="X196" s="48"/>
      <c r="Y196" s="48"/>
      <c r="Z196" s="48"/>
      <c r="AA196" s="48"/>
      <c r="AB196" s="48"/>
      <c r="AC196" s="48"/>
    </row>
    <row r="197" ht="19.5" customHeight="1">
      <c r="A197" s="16">
        <v>98.0</v>
      </c>
      <c r="B197" s="59" t="s">
        <v>6</v>
      </c>
      <c r="C197" s="51">
        <v>817278.0</v>
      </c>
      <c r="D197" s="38" t="s">
        <v>327</v>
      </c>
      <c r="E197" s="20"/>
      <c r="F197" s="20" t="s">
        <v>195</v>
      </c>
      <c r="G197" s="21" t="s">
        <v>22</v>
      </c>
      <c r="H197" s="20"/>
      <c r="I197" s="20" t="s">
        <v>328</v>
      </c>
      <c r="J197" s="20" t="s">
        <v>329</v>
      </c>
      <c r="K197" s="20" t="s">
        <v>33</v>
      </c>
      <c r="L197" s="23">
        <f>ROUND(AVERAGE(F198,I198,J198),2)</f>
        <v>101.93</v>
      </c>
      <c r="M197" s="40">
        <v>65.0</v>
      </c>
      <c r="N197" s="24">
        <v>0.0</v>
      </c>
      <c r="O197" s="40">
        <v>0.0</v>
      </c>
      <c r="P197" s="24">
        <v>2.0</v>
      </c>
      <c r="Q197" s="26">
        <f>SUM(M197:P198)</f>
        <v>67</v>
      </c>
      <c r="R197" s="27">
        <f>L197*Q197</f>
        <v>6829.31</v>
      </c>
      <c r="S197" s="6"/>
      <c r="T197" s="28">
        <f>SMALL(E198:K198,1)+(SMALL(E198:K198,1)*0.5)</f>
        <v>105</v>
      </c>
      <c r="U197" s="29">
        <f>LARGE(E198:K198,1)</f>
        <v>142.9</v>
      </c>
      <c r="V197" s="48"/>
      <c r="W197" s="48"/>
      <c r="X197" s="48"/>
      <c r="Y197" s="48"/>
      <c r="Z197" s="48"/>
      <c r="AA197" s="48"/>
      <c r="AB197" s="48"/>
      <c r="AC197" s="48"/>
    </row>
    <row r="198" ht="19.5" customHeight="1">
      <c r="A198" s="30"/>
      <c r="B198" s="30"/>
      <c r="C198" s="30"/>
      <c r="D198" s="30"/>
      <c r="E198" s="41"/>
      <c r="F198" s="41">
        <v>83.0</v>
      </c>
      <c r="G198" s="70">
        <v>70.0</v>
      </c>
      <c r="H198" s="41"/>
      <c r="I198" s="41">
        <v>99.9</v>
      </c>
      <c r="J198" s="41">
        <v>122.9</v>
      </c>
      <c r="K198" s="46">
        <v>142.9</v>
      </c>
      <c r="L198" s="30"/>
      <c r="M198" s="30"/>
      <c r="N198" s="30"/>
      <c r="O198" s="30"/>
      <c r="P198" s="30"/>
      <c r="Q198" s="30"/>
      <c r="R198" s="30"/>
      <c r="S198" s="6"/>
      <c r="T198" s="35"/>
      <c r="U198" s="36" t="b">
        <f>IF(U197&lt;T197,TRUE,FALSE)</f>
        <v>0</v>
      </c>
      <c r="V198" s="48"/>
      <c r="W198" s="48"/>
      <c r="X198" s="48"/>
      <c r="Y198" s="48"/>
      <c r="Z198" s="48"/>
      <c r="AA198" s="48"/>
      <c r="AB198" s="48"/>
      <c r="AC198" s="48"/>
    </row>
    <row r="199" ht="20.25" customHeight="1">
      <c r="A199" s="16">
        <v>99.0</v>
      </c>
      <c r="B199" s="59" t="s">
        <v>6</v>
      </c>
      <c r="C199" s="51">
        <v>817297.0</v>
      </c>
      <c r="D199" s="106" t="s">
        <v>330</v>
      </c>
      <c r="E199" s="20"/>
      <c r="F199" s="20"/>
      <c r="G199" s="21"/>
      <c r="H199" s="20"/>
      <c r="I199" s="20" t="s">
        <v>202</v>
      </c>
      <c r="J199" s="20" t="s">
        <v>29</v>
      </c>
      <c r="K199" s="20" t="s">
        <v>90</v>
      </c>
      <c r="L199" s="23">
        <f>ROUND(AVERAGE(I200,J200,K200),2)</f>
        <v>42.91</v>
      </c>
      <c r="M199" s="40">
        <v>60.0</v>
      </c>
      <c r="N199" s="24">
        <v>0.0</v>
      </c>
      <c r="O199" s="40">
        <v>0.0</v>
      </c>
      <c r="P199" s="24">
        <v>0.0</v>
      </c>
      <c r="Q199" s="26">
        <f>SUM(M199:P200)</f>
        <v>60</v>
      </c>
      <c r="R199" s="27">
        <f>L199*Q199</f>
        <v>2574.6</v>
      </c>
      <c r="S199" s="6"/>
      <c r="T199" s="28">
        <f>SMALL(E200:K200,1)+(SMALL(E200:K200,1)*0.5)</f>
        <v>52.5</v>
      </c>
      <c r="U199" s="29">
        <f>LARGE(E200:K200,1)</f>
        <v>50.5</v>
      </c>
      <c r="V199" s="6"/>
      <c r="W199" s="6"/>
      <c r="X199" s="6"/>
      <c r="Y199" s="6"/>
      <c r="Z199" s="6"/>
      <c r="AA199" s="6"/>
      <c r="AB199" s="6"/>
      <c r="AC199" s="6"/>
    </row>
    <row r="200" ht="15.0" customHeight="1">
      <c r="A200" s="30"/>
      <c r="B200" s="30"/>
      <c r="C200" s="30"/>
      <c r="D200" s="53"/>
      <c r="E200" s="41"/>
      <c r="F200" s="41"/>
      <c r="G200" s="42"/>
      <c r="H200" s="41"/>
      <c r="I200" s="41">
        <v>50.5</v>
      </c>
      <c r="J200" s="41">
        <v>43.23</v>
      </c>
      <c r="K200" s="41">
        <v>35.0</v>
      </c>
      <c r="L200" s="30"/>
      <c r="M200" s="30"/>
      <c r="N200" s="30"/>
      <c r="O200" s="30"/>
      <c r="P200" s="30"/>
      <c r="Q200" s="30"/>
      <c r="R200" s="30"/>
      <c r="S200" s="6"/>
      <c r="T200" s="35"/>
      <c r="U200" s="36" t="b">
        <f>IF(U199&lt;T199,TRUE,FALSE)</f>
        <v>1</v>
      </c>
      <c r="V200" s="6"/>
      <c r="W200" s="6"/>
      <c r="X200" s="6"/>
      <c r="Y200" s="6"/>
      <c r="Z200" s="6"/>
      <c r="AA200" s="6"/>
      <c r="AB200" s="6"/>
      <c r="AC200" s="6"/>
    </row>
    <row r="201" ht="19.5" customHeight="1">
      <c r="A201" s="16">
        <v>100.0</v>
      </c>
      <c r="B201" s="17" t="s">
        <v>6</v>
      </c>
      <c r="C201" s="51">
        <v>799828.0</v>
      </c>
      <c r="D201" s="62" t="s">
        <v>331</v>
      </c>
      <c r="E201" s="20"/>
      <c r="F201" s="20"/>
      <c r="G201" s="21" t="s">
        <v>22</v>
      </c>
      <c r="H201" s="20" t="s">
        <v>117</v>
      </c>
      <c r="I201" s="20" t="s">
        <v>332</v>
      </c>
      <c r="J201" s="20" t="s">
        <v>333</v>
      </c>
      <c r="K201" s="20" t="s">
        <v>334</v>
      </c>
      <c r="L201" s="23">
        <f>ROUND(AVERAGE(G202,J202,K202),2)</f>
        <v>40.84</v>
      </c>
      <c r="M201" s="40">
        <v>317.0</v>
      </c>
      <c r="N201" s="24">
        <v>12.0</v>
      </c>
      <c r="O201" s="40">
        <v>4.0</v>
      </c>
      <c r="P201" s="24">
        <v>0.0</v>
      </c>
      <c r="Q201" s="26">
        <f>SUM(M201:P202)</f>
        <v>333</v>
      </c>
      <c r="R201" s="27">
        <f>L201*Q201</f>
        <v>13599.72</v>
      </c>
      <c r="S201" s="48"/>
      <c r="T201" s="28">
        <f>SMALL(E202:K202,1)+(SMALL(E202:K202,1)*0.5)</f>
        <v>23.88</v>
      </c>
      <c r="U201" s="29">
        <f>LARGE(E202:K202,1)</f>
        <v>54.9</v>
      </c>
      <c r="V201" s="48"/>
      <c r="W201" s="48"/>
      <c r="X201" s="48"/>
      <c r="Y201" s="48"/>
      <c r="Z201" s="48"/>
      <c r="AA201" s="48"/>
      <c r="AB201" s="48"/>
      <c r="AC201" s="48"/>
    </row>
    <row r="202" ht="19.5" customHeight="1">
      <c r="A202" s="30"/>
      <c r="B202" s="30"/>
      <c r="C202" s="30"/>
      <c r="D202" s="30"/>
      <c r="E202" s="41"/>
      <c r="F202" s="41"/>
      <c r="G202" s="42">
        <v>52.64</v>
      </c>
      <c r="H202" s="46">
        <v>15.92</v>
      </c>
      <c r="I202" s="46">
        <v>54.9</v>
      </c>
      <c r="J202" s="41">
        <v>39.9</v>
      </c>
      <c r="K202" s="41">
        <v>29.99</v>
      </c>
      <c r="L202" s="30"/>
      <c r="M202" s="30"/>
      <c r="N202" s="30"/>
      <c r="O202" s="30"/>
      <c r="P202" s="30"/>
      <c r="Q202" s="30"/>
      <c r="R202" s="30"/>
      <c r="S202" s="48"/>
      <c r="T202" s="35"/>
      <c r="U202" s="36" t="b">
        <f>IF(U201&lt;T201,TRUE,FALSE)</f>
        <v>0</v>
      </c>
      <c r="V202" s="48"/>
      <c r="W202" s="48"/>
      <c r="X202" s="48"/>
      <c r="Y202" s="48"/>
      <c r="Z202" s="48"/>
      <c r="AA202" s="48"/>
      <c r="AB202" s="48"/>
      <c r="AC202" s="48"/>
    </row>
    <row r="203" ht="19.5" customHeight="1">
      <c r="A203" s="16">
        <v>101.0</v>
      </c>
      <c r="B203" s="17" t="s">
        <v>6</v>
      </c>
      <c r="C203" s="51">
        <v>807306.0</v>
      </c>
      <c r="D203" s="38" t="s">
        <v>335</v>
      </c>
      <c r="E203" s="20"/>
      <c r="F203" s="20" t="s">
        <v>73</v>
      </c>
      <c r="G203" s="21" t="s">
        <v>22</v>
      </c>
      <c r="H203" s="20" t="s">
        <v>176</v>
      </c>
      <c r="I203" s="20" t="s">
        <v>33</v>
      </c>
      <c r="J203" s="20" t="s">
        <v>90</v>
      </c>
      <c r="K203" s="20" t="s">
        <v>336</v>
      </c>
      <c r="L203" s="23">
        <f>ROUND(AVERAGE(F204,H204,I204,J204),2)</f>
        <v>99.75</v>
      </c>
      <c r="M203" s="40">
        <v>314.0</v>
      </c>
      <c r="N203" s="24">
        <v>4.0</v>
      </c>
      <c r="O203" s="40">
        <v>2.0</v>
      </c>
      <c r="P203" s="24">
        <v>3.0</v>
      </c>
      <c r="Q203" s="26">
        <f>SUM(M203:P204)</f>
        <v>323</v>
      </c>
      <c r="R203" s="27">
        <f>L203*Q203</f>
        <v>32219.25</v>
      </c>
      <c r="S203" s="48"/>
      <c r="T203" s="28">
        <f>SMALL(E204:K204,1)+(SMALL(E204:K204,1)*0.5)</f>
        <v>104.985</v>
      </c>
      <c r="U203" s="29">
        <f>LARGE(E204:K204,1)</f>
        <v>159.9</v>
      </c>
      <c r="V203" s="48"/>
      <c r="W203" s="48"/>
      <c r="X203" s="48"/>
      <c r="Y203" s="48"/>
      <c r="Z203" s="48"/>
      <c r="AA203" s="48"/>
      <c r="AB203" s="48"/>
      <c r="AC203" s="48"/>
    </row>
    <row r="204" ht="19.5" customHeight="1">
      <c r="A204" s="30"/>
      <c r="B204" s="30"/>
      <c r="C204" s="30"/>
      <c r="D204" s="30"/>
      <c r="E204" s="41"/>
      <c r="F204" s="41">
        <v>94.0</v>
      </c>
      <c r="G204" s="70">
        <v>69.99</v>
      </c>
      <c r="H204" s="41">
        <v>84.0</v>
      </c>
      <c r="I204" s="41">
        <v>125.99</v>
      </c>
      <c r="J204" s="41">
        <v>95.0</v>
      </c>
      <c r="K204" s="46">
        <v>159.9</v>
      </c>
      <c r="L204" s="30"/>
      <c r="M204" s="30"/>
      <c r="N204" s="30"/>
      <c r="O204" s="30"/>
      <c r="P204" s="30"/>
      <c r="Q204" s="30"/>
      <c r="R204" s="30"/>
      <c r="S204" s="48"/>
      <c r="T204" s="35"/>
      <c r="U204" s="36" t="b">
        <f>IF(U203&lt;T203,TRUE,FALSE)</f>
        <v>0</v>
      </c>
      <c r="V204" s="48"/>
      <c r="W204" s="48"/>
      <c r="X204" s="48"/>
      <c r="Y204" s="48"/>
      <c r="Z204" s="48"/>
      <c r="AA204" s="48"/>
      <c r="AB204" s="48"/>
      <c r="AC204" s="48"/>
    </row>
    <row r="205" ht="19.5" customHeight="1">
      <c r="A205" s="16">
        <v>102.0</v>
      </c>
      <c r="B205" s="17" t="s">
        <v>6</v>
      </c>
      <c r="C205" s="51">
        <v>794512.0</v>
      </c>
      <c r="D205" s="62" t="s">
        <v>337</v>
      </c>
      <c r="E205" s="20"/>
      <c r="F205" s="20"/>
      <c r="G205" s="21"/>
      <c r="H205" s="20" t="s">
        <v>117</v>
      </c>
      <c r="I205" s="20" t="s">
        <v>338</v>
      </c>
      <c r="J205" s="20" t="s">
        <v>339</v>
      </c>
      <c r="K205" s="20" t="s">
        <v>340</v>
      </c>
      <c r="L205" s="23">
        <f>ROUND(AVERAGE(H206,I206,J206),2)</f>
        <v>28.4</v>
      </c>
      <c r="M205" s="40">
        <v>137.0</v>
      </c>
      <c r="N205" s="24">
        <v>1.0</v>
      </c>
      <c r="O205" s="40">
        <v>2.0</v>
      </c>
      <c r="P205" s="24">
        <v>0.0</v>
      </c>
      <c r="Q205" s="26">
        <f>SUM(M205:P206)</f>
        <v>140</v>
      </c>
      <c r="R205" s="27">
        <f>L205*Q205</f>
        <v>3976</v>
      </c>
      <c r="S205" s="48"/>
      <c r="T205" s="28">
        <f>SMALL(E206:K206,1)+(SMALL(E206:K206,1)*0.5)</f>
        <v>39.6</v>
      </c>
      <c r="U205" s="29">
        <f>LARGE(E206:K206,1)</f>
        <v>54.9</v>
      </c>
      <c r="V205" s="48"/>
      <c r="W205" s="48"/>
      <c r="X205" s="48"/>
      <c r="Y205" s="48"/>
      <c r="Z205" s="48"/>
      <c r="AA205" s="48"/>
      <c r="AB205" s="48"/>
      <c r="AC205" s="48"/>
    </row>
    <row r="206" ht="19.5" customHeight="1">
      <c r="A206" s="30"/>
      <c r="B206" s="30"/>
      <c r="C206" s="30"/>
      <c r="D206" s="30"/>
      <c r="E206" s="41"/>
      <c r="F206" s="41"/>
      <c r="G206" s="42"/>
      <c r="H206" s="41">
        <v>26.52</v>
      </c>
      <c r="I206" s="41">
        <v>26.4</v>
      </c>
      <c r="J206" s="41">
        <v>32.27</v>
      </c>
      <c r="K206" s="46">
        <v>54.9</v>
      </c>
      <c r="L206" s="30"/>
      <c r="M206" s="30"/>
      <c r="N206" s="30"/>
      <c r="O206" s="30"/>
      <c r="P206" s="30"/>
      <c r="Q206" s="30"/>
      <c r="R206" s="30"/>
      <c r="S206" s="48"/>
      <c r="T206" s="35"/>
      <c r="U206" s="36" t="b">
        <f>IF(U205&lt;T205,TRUE,FALSE)</f>
        <v>0</v>
      </c>
      <c r="V206" s="48"/>
      <c r="W206" s="48"/>
      <c r="X206" s="48"/>
      <c r="Y206" s="48"/>
      <c r="Z206" s="48"/>
      <c r="AA206" s="48"/>
      <c r="AB206" s="48"/>
      <c r="AC206" s="48"/>
    </row>
    <row r="207" ht="19.5" customHeight="1">
      <c r="A207" s="16">
        <v>103.0</v>
      </c>
      <c r="B207" s="17" t="s">
        <v>6</v>
      </c>
      <c r="C207" s="51">
        <v>797754.0</v>
      </c>
      <c r="D207" s="62" t="s">
        <v>341</v>
      </c>
      <c r="E207" s="20"/>
      <c r="F207" s="20"/>
      <c r="G207" s="21"/>
      <c r="H207" s="20" t="s">
        <v>117</v>
      </c>
      <c r="I207" s="20" t="s">
        <v>342</v>
      </c>
      <c r="J207" s="20" t="s">
        <v>343</v>
      </c>
      <c r="K207" s="20" t="s">
        <v>33</v>
      </c>
      <c r="L207" s="23">
        <f>ROUND(AVERAGE(H208,J208,K208),2)</f>
        <v>32.3</v>
      </c>
      <c r="M207" s="40">
        <v>167.0</v>
      </c>
      <c r="N207" s="24">
        <v>1.0</v>
      </c>
      <c r="O207" s="40">
        <v>3.0</v>
      </c>
      <c r="P207" s="24">
        <v>0.0</v>
      </c>
      <c r="Q207" s="26">
        <f>SUM(M207:P208)</f>
        <v>171</v>
      </c>
      <c r="R207" s="27">
        <f>L207*Q207</f>
        <v>5523.3</v>
      </c>
      <c r="S207" s="48"/>
      <c r="T207" s="28">
        <f>SMALL(E208:K208,1)+(SMALL(E208:K208,1)*0.5)</f>
        <v>36.165</v>
      </c>
      <c r="U207" s="29">
        <f>LARGE(E208:K208,1)</f>
        <v>57.67</v>
      </c>
      <c r="V207" s="48"/>
      <c r="W207" s="48"/>
      <c r="X207" s="48"/>
      <c r="Y207" s="48"/>
      <c r="Z207" s="48"/>
      <c r="AA207" s="48"/>
      <c r="AB207" s="48"/>
      <c r="AC207" s="48"/>
    </row>
    <row r="208" ht="19.5" customHeight="1">
      <c r="A208" s="30"/>
      <c r="B208" s="30"/>
      <c r="C208" s="30"/>
      <c r="D208" s="30"/>
      <c r="E208" s="41"/>
      <c r="F208" s="41"/>
      <c r="G208" s="42"/>
      <c r="H208" s="41">
        <v>24.11</v>
      </c>
      <c r="I208" s="46">
        <v>57.67</v>
      </c>
      <c r="J208" s="41">
        <v>39.9</v>
      </c>
      <c r="K208" s="41">
        <v>32.9</v>
      </c>
      <c r="L208" s="30"/>
      <c r="M208" s="30"/>
      <c r="N208" s="30"/>
      <c r="O208" s="30"/>
      <c r="P208" s="30"/>
      <c r="Q208" s="30"/>
      <c r="R208" s="30"/>
      <c r="S208" s="48"/>
      <c r="T208" s="35"/>
      <c r="U208" s="36" t="b">
        <f>IF(U207&lt;T207,TRUE,FALSE)</f>
        <v>0</v>
      </c>
      <c r="V208" s="48"/>
      <c r="W208" s="48"/>
      <c r="X208" s="48"/>
      <c r="Y208" s="48"/>
      <c r="Z208" s="48"/>
      <c r="AA208" s="48"/>
      <c r="AB208" s="48"/>
      <c r="AC208" s="48"/>
    </row>
    <row r="209" ht="19.5" customHeight="1">
      <c r="A209" s="16">
        <v>104.0</v>
      </c>
      <c r="B209" s="17" t="s">
        <v>6</v>
      </c>
      <c r="C209" s="51">
        <v>807307.0</v>
      </c>
      <c r="D209" s="67" t="s">
        <v>344</v>
      </c>
      <c r="E209" s="20"/>
      <c r="F209" s="20"/>
      <c r="G209" s="21"/>
      <c r="H209" s="20" t="s">
        <v>176</v>
      </c>
      <c r="I209" s="20" t="s">
        <v>345</v>
      </c>
      <c r="J209" s="20" t="s">
        <v>33</v>
      </c>
      <c r="K209" s="20" t="s">
        <v>346</v>
      </c>
      <c r="L209" s="23">
        <f>ROUND(AVERAGE(H210,J210,K210),2)</f>
        <v>93.3</v>
      </c>
      <c r="M209" s="40">
        <v>77.0</v>
      </c>
      <c r="N209" s="24">
        <v>20.0</v>
      </c>
      <c r="O209" s="40">
        <v>6.0</v>
      </c>
      <c r="P209" s="24">
        <v>0.0</v>
      </c>
      <c r="Q209" s="26">
        <f>SUM(M209:P210)</f>
        <v>103</v>
      </c>
      <c r="R209" s="27">
        <f>L209*Q209</f>
        <v>9609.9</v>
      </c>
      <c r="S209" s="48"/>
      <c r="T209" s="28">
        <f>SMALL(E210:K210,1)+(SMALL(E210:K210,1)*0.5)</f>
        <v>105</v>
      </c>
      <c r="U209" s="29">
        <f>LARGE(E210:K210,1)</f>
        <v>195</v>
      </c>
      <c r="V209" s="48"/>
      <c r="W209" s="48"/>
      <c r="X209" s="48"/>
      <c r="Y209" s="48"/>
      <c r="Z209" s="48"/>
      <c r="AA209" s="48"/>
      <c r="AB209" s="48"/>
      <c r="AC209" s="48"/>
    </row>
    <row r="210" ht="19.5" customHeight="1">
      <c r="A210" s="30"/>
      <c r="B210" s="30"/>
      <c r="C210" s="30"/>
      <c r="D210" s="30"/>
      <c r="E210" s="41"/>
      <c r="F210" s="41"/>
      <c r="G210" s="42"/>
      <c r="H210" s="41">
        <v>70.0</v>
      </c>
      <c r="I210" s="46">
        <v>195.0</v>
      </c>
      <c r="J210" s="41">
        <v>129.99</v>
      </c>
      <c r="K210" s="41">
        <v>79.9</v>
      </c>
      <c r="L210" s="30"/>
      <c r="M210" s="30"/>
      <c r="N210" s="30"/>
      <c r="O210" s="30"/>
      <c r="P210" s="30"/>
      <c r="Q210" s="30"/>
      <c r="R210" s="30"/>
      <c r="S210" s="48"/>
      <c r="T210" s="35"/>
      <c r="U210" s="36" t="b">
        <f>IF(U209&lt;T209,TRUE,FALSE)</f>
        <v>0</v>
      </c>
      <c r="V210" s="48"/>
      <c r="W210" s="48"/>
      <c r="X210" s="48"/>
      <c r="Y210" s="48"/>
      <c r="Z210" s="48"/>
      <c r="AA210" s="48"/>
      <c r="AB210" s="48"/>
      <c r="AC210" s="48"/>
    </row>
    <row r="211" ht="19.5" customHeight="1">
      <c r="A211" s="16">
        <v>105.0</v>
      </c>
      <c r="B211" s="17" t="s">
        <v>6</v>
      </c>
      <c r="C211" s="51">
        <v>797764.0</v>
      </c>
      <c r="D211" s="49" t="s">
        <v>347</v>
      </c>
      <c r="E211" s="20" t="s">
        <v>20</v>
      </c>
      <c r="F211" s="20"/>
      <c r="G211" s="21" t="s">
        <v>22</v>
      </c>
      <c r="H211" s="20" t="s">
        <v>117</v>
      </c>
      <c r="I211" s="20" t="s">
        <v>348</v>
      </c>
      <c r="J211" s="20" t="s">
        <v>149</v>
      </c>
      <c r="K211" s="20" t="s">
        <v>33</v>
      </c>
      <c r="L211" s="23">
        <f>ROUND(AVERAGE(E212,G212,K212),2)</f>
        <v>74.12</v>
      </c>
      <c r="M211" s="40">
        <v>75.0</v>
      </c>
      <c r="N211" s="24">
        <v>6.0</v>
      </c>
      <c r="O211" s="40">
        <v>1.0</v>
      </c>
      <c r="P211" s="24">
        <v>3.0</v>
      </c>
      <c r="Q211" s="26">
        <f>SUM(M211:P212)</f>
        <v>85</v>
      </c>
      <c r="R211" s="27">
        <f>L211*Q211</f>
        <v>6300.2</v>
      </c>
      <c r="S211" s="48"/>
      <c r="T211" s="28">
        <f>SMALL(E212:K212,1)+(SMALL(E212:K212,1)*0.5)</f>
        <v>58.5</v>
      </c>
      <c r="U211" s="29">
        <f>LARGE(E212:K212,1)</f>
        <v>139.9</v>
      </c>
      <c r="V211" s="48"/>
      <c r="W211" s="48"/>
      <c r="X211" s="48"/>
      <c r="Y211" s="48"/>
      <c r="Z211" s="48"/>
      <c r="AA211" s="48"/>
      <c r="AB211" s="48"/>
      <c r="AC211" s="48"/>
    </row>
    <row r="212" ht="55.5" customHeight="1">
      <c r="A212" s="30"/>
      <c r="B212" s="30"/>
      <c r="C212" s="30"/>
      <c r="D212" s="30"/>
      <c r="E212" s="41">
        <v>63.61</v>
      </c>
      <c r="F212" s="41"/>
      <c r="G212" s="42">
        <v>58.76</v>
      </c>
      <c r="H212" s="46">
        <v>39.0</v>
      </c>
      <c r="I212" s="46">
        <v>134.9</v>
      </c>
      <c r="J212" s="46">
        <v>139.9</v>
      </c>
      <c r="K212" s="41">
        <v>99.99</v>
      </c>
      <c r="L212" s="30"/>
      <c r="M212" s="30"/>
      <c r="N212" s="30"/>
      <c r="O212" s="30"/>
      <c r="P212" s="30"/>
      <c r="Q212" s="30"/>
      <c r="R212" s="30"/>
      <c r="S212" s="48"/>
      <c r="T212" s="35"/>
      <c r="U212" s="36" t="b">
        <f>IF(U211&lt;T211,TRUE,FALSE)</f>
        <v>0</v>
      </c>
      <c r="V212" s="48"/>
      <c r="W212" s="48"/>
      <c r="X212" s="48"/>
      <c r="Y212" s="48"/>
      <c r="Z212" s="48"/>
      <c r="AA212" s="48"/>
      <c r="AB212" s="48"/>
      <c r="AC212" s="48"/>
    </row>
    <row r="213" ht="19.5" customHeight="1">
      <c r="A213" s="16">
        <v>106.0</v>
      </c>
      <c r="B213" s="17" t="s">
        <v>6</v>
      </c>
      <c r="C213" s="18">
        <v>810235.0</v>
      </c>
      <c r="D213" s="69" t="s">
        <v>349</v>
      </c>
      <c r="E213" s="20"/>
      <c r="F213" s="20"/>
      <c r="G213" s="21"/>
      <c r="H213" s="20" t="s">
        <v>124</v>
      </c>
      <c r="I213" s="20" t="s">
        <v>350</v>
      </c>
      <c r="J213" s="20" t="s">
        <v>351</v>
      </c>
      <c r="K213" s="20" t="s">
        <v>352</v>
      </c>
      <c r="L213" s="23">
        <f>ROUND(AVERAGE(I214,J214,K214),2)</f>
        <v>93.38</v>
      </c>
      <c r="M213" s="40">
        <v>77.0</v>
      </c>
      <c r="N213" s="24">
        <v>25.0</v>
      </c>
      <c r="O213" s="40">
        <v>12.0</v>
      </c>
      <c r="P213" s="40">
        <v>7.0</v>
      </c>
      <c r="Q213" s="26">
        <f>SUM(M213:P214)</f>
        <v>121</v>
      </c>
      <c r="R213" s="27">
        <f>L213*Q213</f>
        <v>11298.98</v>
      </c>
      <c r="S213" s="48"/>
      <c r="T213" s="28">
        <f>SMALL(E214:K214,1)+(SMALL(E214:K214,1)*0.5)</f>
        <v>85.5</v>
      </c>
      <c r="U213" s="29">
        <f>LARGE(E214:K214,1)</f>
        <v>103.9</v>
      </c>
      <c r="V213" s="48"/>
      <c r="W213" s="48"/>
      <c r="X213" s="48"/>
      <c r="Y213" s="48"/>
      <c r="Z213" s="48"/>
      <c r="AA213" s="48"/>
      <c r="AB213" s="48"/>
      <c r="AC213" s="48"/>
    </row>
    <row r="214" ht="19.5" customHeight="1">
      <c r="A214" s="30"/>
      <c r="B214" s="30"/>
      <c r="C214" s="30"/>
      <c r="D214" s="30"/>
      <c r="E214" s="41"/>
      <c r="F214" s="41"/>
      <c r="G214" s="42"/>
      <c r="H214" s="46">
        <v>57.0</v>
      </c>
      <c r="I214" s="41">
        <v>76.95</v>
      </c>
      <c r="J214" s="41">
        <v>103.9</v>
      </c>
      <c r="K214" s="41">
        <v>99.29</v>
      </c>
      <c r="L214" s="30"/>
      <c r="M214" s="30"/>
      <c r="N214" s="30"/>
      <c r="O214" s="30"/>
      <c r="P214" s="30"/>
      <c r="Q214" s="30"/>
      <c r="R214" s="30"/>
      <c r="S214" s="48"/>
      <c r="T214" s="35"/>
      <c r="U214" s="36" t="b">
        <f>IF(U213&lt;T213,TRUE,FALSE)</f>
        <v>0</v>
      </c>
      <c r="V214" s="48"/>
      <c r="W214" s="48"/>
      <c r="X214" s="48"/>
      <c r="Y214" s="48"/>
      <c r="Z214" s="48"/>
      <c r="AA214" s="48"/>
      <c r="AB214" s="48"/>
      <c r="AC214" s="48"/>
    </row>
    <row r="215" ht="19.5" customHeight="1">
      <c r="A215" s="16">
        <v>107.0</v>
      </c>
      <c r="B215" s="59" t="s">
        <v>6</v>
      </c>
      <c r="C215" s="18">
        <v>817277.0</v>
      </c>
      <c r="D215" s="52" t="s">
        <v>353</v>
      </c>
      <c r="E215" s="20"/>
      <c r="F215" s="20"/>
      <c r="G215" s="20"/>
      <c r="H215" s="20"/>
      <c r="I215" s="20" t="s">
        <v>354</v>
      </c>
      <c r="J215" s="20" t="s">
        <v>33</v>
      </c>
      <c r="K215" s="20" t="s">
        <v>355</v>
      </c>
      <c r="L215" s="23">
        <f>ROUND(AVERAGE(I216,J216,K216),2)</f>
        <v>83.32</v>
      </c>
      <c r="M215" s="40">
        <v>130.0</v>
      </c>
      <c r="N215" s="24">
        <v>0.0</v>
      </c>
      <c r="O215" s="40">
        <v>0.0</v>
      </c>
      <c r="P215" s="24">
        <v>0.0</v>
      </c>
      <c r="Q215" s="26">
        <f>SUM(M215:P216)</f>
        <v>130</v>
      </c>
      <c r="R215" s="27">
        <f>L215*Q215</f>
        <v>10831.6</v>
      </c>
      <c r="S215" s="6"/>
      <c r="T215" s="28">
        <f>SMALL(E216:K216,1)+(SMALL(E216:K216,1)*0.5)</f>
        <v>104.985</v>
      </c>
      <c r="U215" s="29">
        <f>LARGE(E216:K216,1)</f>
        <v>99.99</v>
      </c>
      <c r="V215" s="48"/>
      <c r="W215" s="48"/>
      <c r="X215" s="48"/>
      <c r="Y215" s="48"/>
      <c r="Z215" s="48"/>
      <c r="AA215" s="48"/>
      <c r="AB215" s="48"/>
      <c r="AC215" s="48"/>
    </row>
    <row r="216" ht="46.5" customHeight="1">
      <c r="A216" s="30"/>
      <c r="B216" s="30"/>
      <c r="C216" s="30"/>
      <c r="D216" s="53"/>
      <c r="E216" s="41"/>
      <c r="F216" s="41"/>
      <c r="G216" s="41"/>
      <c r="H216" s="41"/>
      <c r="I216" s="41">
        <v>79.99</v>
      </c>
      <c r="J216" s="41">
        <v>99.99</v>
      </c>
      <c r="K216" s="41">
        <v>69.99</v>
      </c>
      <c r="L216" s="30"/>
      <c r="M216" s="30"/>
      <c r="N216" s="30"/>
      <c r="O216" s="30"/>
      <c r="P216" s="30"/>
      <c r="Q216" s="30"/>
      <c r="R216" s="30"/>
      <c r="S216" s="6"/>
      <c r="T216" s="35"/>
      <c r="U216" s="36" t="b">
        <f>IF(U215&lt;T215,TRUE,FALSE)</f>
        <v>1</v>
      </c>
      <c r="V216" s="48"/>
      <c r="W216" s="48"/>
      <c r="X216" s="48"/>
      <c r="Y216" s="48"/>
      <c r="Z216" s="48"/>
      <c r="AA216" s="48"/>
      <c r="AB216" s="48"/>
      <c r="AC216" s="48"/>
    </row>
    <row r="217" ht="15.75" customHeight="1">
      <c r="A217" s="16">
        <v>108.0</v>
      </c>
      <c r="B217" s="76" t="s">
        <v>6</v>
      </c>
      <c r="C217" s="76">
        <v>809954.0</v>
      </c>
      <c r="D217" s="107" t="s">
        <v>356</v>
      </c>
      <c r="E217" s="20"/>
      <c r="F217" s="77"/>
      <c r="G217" s="21"/>
      <c r="H217" s="77"/>
      <c r="I217" s="20" t="s">
        <v>357</v>
      </c>
      <c r="J217" s="20" t="s">
        <v>358</v>
      </c>
      <c r="K217" s="20" t="s">
        <v>359</v>
      </c>
      <c r="L217" s="23">
        <f>ROUND(AVERAGE(I218,J218,K218),2)</f>
        <v>5.47</v>
      </c>
      <c r="M217" s="78">
        <v>115.0</v>
      </c>
      <c r="N217" s="24">
        <v>0.0</v>
      </c>
      <c r="O217" s="40">
        <v>0.0</v>
      </c>
      <c r="P217" s="40">
        <v>10.0</v>
      </c>
      <c r="Q217" s="26">
        <f>SUM(M217:P218)</f>
        <v>125</v>
      </c>
      <c r="R217" s="27">
        <f>L217*Q217</f>
        <v>683.75</v>
      </c>
      <c r="T217" s="28">
        <f>SMALL(E218:K218,1)+(SMALL(E218:K218,1)*0.5)</f>
        <v>6</v>
      </c>
      <c r="U217" s="29">
        <f>LARGE(E218:K218,1)</f>
        <v>6.5</v>
      </c>
    </row>
    <row r="218" ht="15.75" customHeight="1">
      <c r="A218" s="30"/>
      <c r="B218" s="30"/>
      <c r="C218" s="30"/>
      <c r="D218" s="30"/>
      <c r="E218" s="41"/>
      <c r="F218" s="79"/>
      <c r="G218" s="42"/>
      <c r="H218" s="79"/>
      <c r="I218" s="41">
        <v>4.0</v>
      </c>
      <c r="J218" s="41">
        <v>5.9</v>
      </c>
      <c r="K218" s="41">
        <v>6.5</v>
      </c>
      <c r="L218" s="30"/>
      <c r="M218" s="30"/>
      <c r="N218" s="30"/>
      <c r="O218" s="30"/>
      <c r="P218" s="30"/>
      <c r="Q218" s="30"/>
      <c r="R218" s="30"/>
      <c r="T218" s="35"/>
      <c r="U218" s="36" t="b">
        <f>IF(U217&lt;T217,TRUE,FALSE)</f>
        <v>0</v>
      </c>
    </row>
    <row r="219" ht="15.75" customHeight="1">
      <c r="A219" s="16">
        <v>109.0</v>
      </c>
      <c r="B219" s="76" t="s">
        <v>6</v>
      </c>
      <c r="C219" s="76">
        <v>796978.0</v>
      </c>
      <c r="D219" s="103" t="s">
        <v>360</v>
      </c>
      <c r="E219" s="20"/>
      <c r="F219" s="77"/>
      <c r="G219" s="21"/>
      <c r="H219" s="77"/>
      <c r="I219" s="20" t="s">
        <v>361</v>
      </c>
      <c r="J219" s="20" t="s">
        <v>362</v>
      </c>
      <c r="K219" s="20" t="s">
        <v>363</v>
      </c>
      <c r="L219" s="23">
        <f>ROUND(AVERAGE(I220,J220,K220),2)</f>
        <v>32.61</v>
      </c>
      <c r="M219" s="78">
        <v>215.0</v>
      </c>
      <c r="N219" s="24">
        <v>0.0</v>
      </c>
      <c r="O219" s="40">
        <v>0.0</v>
      </c>
      <c r="P219" s="40">
        <v>8.0</v>
      </c>
      <c r="Q219" s="26">
        <f>SUM(M219:P220)</f>
        <v>223</v>
      </c>
      <c r="R219" s="27">
        <f>L219*Q219</f>
        <v>7272.03</v>
      </c>
      <c r="T219" s="28">
        <f>SMALL(E220:K220,1)+(SMALL(E220:K220,1)*0.5)</f>
        <v>40.485</v>
      </c>
      <c r="U219" s="29">
        <f>LARGE(E220:K220,1)</f>
        <v>38.84</v>
      </c>
    </row>
    <row r="220" ht="15.75" customHeight="1">
      <c r="A220" s="30"/>
      <c r="B220" s="30"/>
      <c r="C220" s="30"/>
      <c r="D220" s="30"/>
      <c r="E220" s="41"/>
      <c r="F220" s="79"/>
      <c r="G220" s="42"/>
      <c r="H220" s="79"/>
      <c r="I220" s="41">
        <v>31.99</v>
      </c>
      <c r="J220" s="41">
        <v>38.84</v>
      </c>
      <c r="K220" s="41">
        <v>26.99</v>
      </c>
      <c r="L220" s="30"/>
      <c r="M220" s="30"/>
      <c r="N220" s="30"/>
      <c r="O220" s="30"/>
      <c r="P220" s="30"/>
      <c r="Q220" s="30"/>
      <c r="R220" s="30"/>
      <c r="T220" s="35"/>
      <c r="U220" s="36" t="b">
        <f>IF(U219&lt;T219,TRUE,FALSE)</f>
        <v>1</v>
      </c>
    </row>
    <row r="221" ht="15.75" customHeight="1">
      <c r="A221" s="16">
        <v>110.0</v>
      </c>
      <c r="B221" s="76" t="s">
        <v>6</v>
      </c>
      <c r="C221" s="76">
        <v>801765.0</v>
      </c>
      <c r="D221" s="108" t="s">
        <v>364</v>
      </c>
      <c r="E221" s="20"/>
      <c r="F221" s="77"/>
      <c r="G221" s="21"/>
      <c r="H221" s="77"/>
      <c r="I221" s="20" t="s">
        <v>365</v>
      </c>
      <c r="J221" s="109" t="s">
        <v>366</v>
      </c>
      <c r="K221" s="20" t="s">
        <v>367</v>
      </c>
      <c r="L221" s="23">
        <f>ROUND(AVERAGE(I222,J222,K222),2)</f>
        <v>5.91</v>
      </c>
      <c r="M221" s="78">
        <v>130.0</v>
      </c>
      <c r="N221" s="24">
        <v>0.0</v>
      </c>
      <c r="O221" s="40">
        <v>0.0</v>
      </c>
      <c r="P221" s="40">
        <v>8.0</v>
      </c>
      <c r="Q221" s="26">
        <f>SUM(M221:P222)</f>
        <v>138</v>
      </c>
      <c r="R221" s="27">
        <f>L221*Q221</f>
        <v>815.58</v>
      </c>
      <c r="T221" s="28">
        <f>SMALL(E222:K222,1)+(SMALL(E222:K222,1)*0.5)</f>
        <v>7.5</v>
      </c>
      <c r="U221" s="29">
        <f>LARGE(E222:K222,1)</f>
        <v>7.09</v>
      </c>
    </row>
    <row r="222" ht="15.75" customHeight="1">
      <c r="A222" s="30"/>
      <c r="B222" s="30"/>
      <c r="C222" s="30"/>
      <c r="D222" s="30"/>
      <c r="E222" s="41"/>
      <c r="F222" s="79"/>
      <c r="G222" s="42"/>
      <c r="H222" s="79"/>
      <c r="I222" s="41">
        <v>5.0</v>
      </c>
      <c r="J222" s="41">
        <v>7.09</v>
      </c>
      <c r="K222" s="41">
        <v>5.64</v>
      </c>
      <c r="L222" s="30"/>
      <c r="M222" s="30"/>
      <c r="N222" s="30"/>
      <c r="O222" s="30"/>
      <c r="P222" s="30"/>
      <c r="Q222" s="30"/>
      <c r="R222" s="30"/>
      <c r="T222" s="35"/>
      <c r="U222" s="36" t="b">
        <f>IF(U221&lt;T221,TRUE,FALSE)</f>
        <v>1</v>
      </c>
    </row>
    <row r="223" ht="22.5" customHeight="1">
      <c r="A223" s="16">
        <v>111.0</v>
      </c>
      <c r="B223" s="59" t="s">
        <v>6</v>
      </c>
      <c r="C223" s="18">
        <v>817338.0</v>
      </c>
      <c r="D223" s="110" t="s">
        <v>368</v>
      </c>
      <c r="E223" s="20" t="s">
        <v>22</v>
      </c>
      <c r="F223" s="20"/>
      <c r="G223" s="21"/>
      <c r="H223" s="20" t="s">
        <v>369</v>
      </c>
      <c r="I223" s="20" t="s">
        <v>370</v>
      </c>
      <c r="J223" s="20" t="s">
        <v>371</v>
      </c>
      <c r="K223" s="20" t="s">
        <v>372</v>
      </c>
      <c r="L223" s="23">
        <f>ROUND(AVERAGE(E224,H224,J224,K224),2)</f>
        <v>34</v>
      </c>
      <c r="M223" s="24">
        <v>60.0</v>
      </c>
      <c r="N223" s="24">
        <v>0.0</v>
      </c>
      <c r="O223" s="40">
        <v>0.0</v>
      </c>
      <c r="P223" s="40">
        <v>0.0</v>
      </c>
      <c r="Q223" s="26">
        <f>SUM(M223:P224)</f>
        <v>60</v>
      </c>
      <c r="R223" s="27">
        <f>L223*Q223</f>
        <v>2040</v>
      </c>
      <c r="S223" s="6"/>
      <c r="T223" s="28">
        <f>SMALL(E224:K224,1)+(SMALL(E224:K224,1)*0.5)</f>
        <v>37.5</v>
      </c>
      <c r="U223" s="29">
        <f>LARGE(E224:K224,1)</f>
        <v>42</v>
      </c>
      <c r="V223" s="6"/>
      <c r="W223" s="6"/>
      <c r="X223" s="6"/>
      <c r="Y223" s="6"/>
      <c r="Z223" s="6"/>
      <c r="AA223" s="6"/>
      <c r="AB223" s="6"/>
      <c r="AC223" s="6"/>
    </row>
    <row r="224" ht="39.75" customHeight="1">
      <c r="A224" s="30"/>
      <c r="B224" s="30"/>
      <c r="C224" s="30"/>
      <c r="D224" s="53"/>
      <c r="E224" s="41">
        <v>30.0</v>
      </c>
      <c r="F224" s="41"/>
      <c r="G224" s="42"/>
      <c r="H224" s="41">
        <v>42.0</v>
      </c>
      <c r="I224" s="46">
        <v>25.0</v>
      </c>
      <c r="J224" s="41">
        <v>34.0</v>
      </c>
      <c r="K224" s="41">
        <v>30.0</v>
      </c>
      <c r="L224" s="30"/>
      <c r="M224" s="30"/>
      <c r="N224" s="30"/>
      <c r="O224" s="30"/>
      <c r="P224" s="30"/>
      <c r="Q224" s="30"/>
      <c r="R224" s="30"/>
      <c r="S224" s="6"/>
      <c r="T224" s="35"/>
      <c r="U224" s="36" t="b">
        <f>IF(U223&lt;T223,TRUE,FALSE)</f>
        <v>0</v>
      </c>
      <c r="V224" s="6"/>
      <c r="W224" s="6"/>
      <c r="X224" s="6"/>
      <c r="Y224" s="6"/>
      <c r="Z224" s="6"/>
      <c r="AA224" s="6"/>
      <c r="AB224" s="6"/>
      <c r="AC224" s="6"/>
    </row>
    <row r="225" ht="19.5" customHeight="1">
      <c r="A225" s="16">
        <v>112.0</v>
      </c>
      <c r="B225" s="17" t="s">
        <v>6</v>
      </c>
      <c r="C225" s="51">
        <v>803874.0</v>
      </c>
      <c r="D225" s="62" t="s">
        <v>373</v>
      </c>
      <c r="E225" s="20"/>
      <c r="F225" s="20" t="s">
        <v>73</v>
      </c>
      <c r="G225" s="21" t="s">
        <v>22</v>
      </c>
      <c r="H225" s="20" t="s">
        <v>312</v>
      </c>
      <c r="I225" s="20" t="s">
        <v>59</v>
      </c>
      <c r="J225" s="20" t="s">
        <v>33</v>
      </c>
      <c r="K225" s="20" t="s">
        <v>125</v>
      </c>
      <c r="L225" s="23">
        <f>ROUND(AVERAGE(F226,H226,J226,I226,K226),2)</f>
        <v>53.41</v>
      </c>
      <c r="M225" s="40">
        <v>26.0</v>
      </c>
      <c r="N225" s="24">
        <v>0.0</v>
      </c>
      <c r="O225" s="40">
        <v>5.0</v>
      </c>
      <c r="P225" s="24">
        <v>9.0</v>
      </c>
      <c r="Q225" s="26">
        <f>SUM(M225:P226)</f>
        <v>40</v>
      </c>
      <c r="R225" s="27">
        <f>L225*Q225</f>
        <v>2136.4</v>
      </c>
      <c r="S225" s="48"/>
      <c r="T225" s="28">
        <f>SMALL(E226:K226,1)+(SMALL(E226:K226,1)*0.5)</f>
        <v>66.15</v>
      </c>
      <c r="U225" s="29">
        <f>LARGE(E226:K226,1)</f>
        <v>126.3</v>
      </c>
      <c r="V225" s="48"/>
      <c r="W225" s="48"/>
      <c r="X225" s="48"/>
      <c r="Y225" s="48"/>
      <c r="Z225" s="48"/>
      <c r="AA225" s="48"/>
      <c r="AB225" s="48"/>
      <c r="AC225" s="48"/>
    </row>
    <row r="226" ht="19.5" customHeight="1">
      <c r="A226" s="30"/>
      <c r="B226" s="30"/>
      <c r="C226" s="30"/>
      <c r="D226" s="30"/>
      <c r="E226" s="41"/>
      <c r="F226" s="41">
        <v>54.0</v>
      </c>
      <c r="G226" s="70">
        <v>126.3</v>
      </c>
      <c r="H226" s="41">
        <v>44.1</v>
      </c>
      <c r="I226" s="41">
        <v>59.99</v>
      </c>
      <c r="J226" s="41">
        <v>51.99</v>
      </c>
      <c r="K226" s="41">
        <v>56.99</v>
      </c>
      <c r="L226" s="30"/>
      <c r="M226" s="30"/>
      <c r="N226" s="30"/>
      <c r="O226" s="30"/>
      <c r="P226" s="30"/>
      <c r="Q226" s="30"/>
      <c r="R226" s="30"/>
      <c r="S226" s="48"/>
      <c r="T226" s="35"/>
      <c r="U226" s="36" t="b">
        <f>IF(U225&lt;T225,TRUE,FALSE)</f>
        <v>0</v>
      </c>
      <c r="V226" s="48"/>
      <c r="W226" s="48"/>
      <c r="X226" s="48"/>
      <c r="Y226" s="48"/>
      <c r="Z226" s="48"/>
      <c r="AA226" s="48"/>
      <c r="AB226" s="48"/>
      <c r="AC226" s="48"/>
    </row>
    <row r="227" ht="19.5" customHeight="1">
      <c r="A227" s="16">
        <v>113.0</v>
      </c>
      <c r="B227" s="59" t="s">
        <v>6</v>
      </c>
      <c r="C227" s="51">
        <v>817289.0</v>
      </c>
      <c r="D227" s="52" t="s">
        <v>374</v>
      </c>
      <c r="E227" s="20"/>
      <c r="F227" s="20"/>
      <c r="G227" s="21" t="s">
        <v>22</v>
      </c>
      <c r="H227" s="20"/>
      <c r="I227" s="20" t="s">
        <v>375</v>
      </c>
      <c r="J227" s="20" t="s">
        <v>376</v>
      </c>
      <c r="K227" s="20" t="s">
        <v>377</v>
      </c>
      <c r="L227" s="23">
        <f>ROUND(AVERAGE(G228,I228,J228),2)</f>
        <v>15.14</v>
      </c>
      <c r="M227" s="40">
        <v>450.0</v>
      </c>
      <c r="N227" s="24">
        <v>0.0</v>
      </c>
      <c r="O227" s="40">
        <v>0.0</v>
      </c>
      <c r="P227" s="24">
        <v>0.0</v>
      </c>
      <c r="Q227" s="26">
        <f>SUM(M227:P228)</f>
        <v>450</v>
      </c>
      <c r="R227" s="27">
        <f>L227*Q227</f>
        <v>6813</v>
      </c>
      <c r="S227" s="61"/>
      <c r="T227" s="28">
        <f>SMALL(E228:K228,1)+(SMALL(E228:K228,1)*0.5)</f>
        <v>18.39</v>
      </c>
      <c r="U227" s="29">
        <f>LARGE(E228:K228,1)</f>
        <v>27.33</v>
      </c>
      <c r="V227" s="48"/>
      <c r="W227" s="48"/>
      <c r="X227" s="48"/>
      <c r="Y227" s="48"/>
      <c r="Z227" s="48"/>
      <c r="AA227" s="48"/>
      <c r="AB227" s="48"/>
      <c r="AC227" s="48"/>
    </row>
    <row r="228" ht="22.5" customHeight="1">
      <c r="A228" s="30"/>
      <c r="B228" s="30"/>
      <c r="C228" s="30"/>
      <c r="D228" s="53"/>
      <c r="E228" s="41"/>
      <c r="F228" s="41"/>
      <c r="G228" s="42">
        <v>15.17</v>
      </c>
      <c r="H228" s="41"/>
      <c r="I228" s="41">
        <v>12.26</v>
      </c>
      <c r="J228" s="41">
        <v>18.0</v>
      </c>
      <c r="K228" s="46">
        <v>27.33</v>
      </c>
      <c r="L228" s="30"/>
      <c r="M228" s="30"/>
      <c r="N228" s="30"/>
      <c r="O228" s="30"/>
      <c r="P228" s="30"/>
      <c r="Q228" s="30"/>
      <c r="R228" s="30"/>
      <c r="S228" s="61"/>
      <c r="T228" s="35"/>
      <c r="U228" s="36" t="b">
        <f>IF(U227&lt;T227,TRUE,FALSE)</f>
        <v>0</v>
      </c>
      <c r="V228" s="48"/>
      <c r="W228" s="48"/>
      <c r="X228" s="48"/>
      <c r="Y228" s="48"/>
      <c r="Z228" s="48"/>
      <c r="AA228" s="48"/>
      <c r="AB228" s="48"/>
      <c r="AC228" s="48"/>
    </row>
    <row r="229" ht="15.75" customHeight="1">
      <c r="A229" s="16">
        <v>114.0</v>
      </c>
      <c r="B229" s="76" t="s">
        <v>6</v>
      </c>
      <c r="C229" s="76">
        <v>796966.0</v>
      </c>
      <c r="D229" s="111" t="s">
        <v>378</v>
      </c>
      <c r="E229" s="20"/>
      <c r="F229" s="77"/>
      <c r="G229" s="21" t="s">
        <v>22</v>
      </c>
      <c r="H229" s="77"/>
      <c r="I229" s="20" t="s">
        <v>379</v>
      </c>
      <c r="J229" s="20" t="s">
        <v>380</v>
      </c>
      <c r="K229" s="20" t="s">
        <v>381</v>
      </c>
      <c r="L229" s="23">
        <f>ROUND(AVERAGE(G230,I230,K230),2)</f>
        <v>36.43</v>
      </c>
      <c r="M229" s="78">
        <v>65.0</v>
      </c>
      <c r="N229" s="24">
        <v>0.0</v>
      </c>
      <c r="O229" s="40">
        <v>0.0</v>
      </c>
      <c r="P229" s="40">
        <v>0.0</v>
      </c>
      <c r="Q229" s="26">
        <f>SUM(M229:P230)</f>
        <v>65</v>
      </c>
      <c r="R229" s="27">
        <f>L229*Q229</f>
        <v>2367.95</v>
      </c>
      <c r="T229" s="28">
        <f>SMALL(E230:K230,1)+(SMALL(E230:K230,1)*0.5)</f>
        <v>50.25</v>
      </c>
      <c r="U229" s="29">
        <f>LARGE(E230:K230,1)</f>
        <v>77</v>
      </c>
    </row>
    <row r="230" ht="15.75" customHeight="1">
      <c r="A230" s="30"/>
      <c r="B230" s="30"/>
      <c r="C230" s="30"/>
      <c r="D230" s="53"/>
      <c r="E230" s="41"/>
      <c r="F230" s="79"/>
      <c r="G230" s="42">
        <v>33.5</v>
      </c>
      <c r="H230" s="79"/>
      <c r="I230" s="41">
        <v>39.9</v>
      </c>
      <c r="J230" s="46">
        <v>77.0</v>
      </c>
      <c r="K230" s="41">
        <v>35.9</v>
      </c>
      <c r="L230" s="30"/>
      <c r="M230" s="30"/>
      <c r="N230" s="30"/>
      <c r="O230" s="30"/>
      <c r="P230" s="30"/>
      <c r="Q230" s="30"/>
      <c r="R230" s="30"/>
      <c r="T230" s="35"/>
      <c r="U230" s="36" t="b">
        <f>IF(U229&lt;T229,TRUE,FALSE)</f>
        <v>0</v>
      </c>
    </row>
    <row r="231" ht="19.5" customHeight="1">
      <c r="A231" s="16">
        <v>115.0</v>
      </c>
      <c r="B231" s="59" t="s">
        <v>6</v>
      </c>
      <c r="C231" s="112">
        <v>817316.0</v>
      </c>
      <c r="D231" s="113" t="s">
        <v>382</v>
      </c>
      <c r="E231" s="20"/>
      <c r="F231" s="20" t="s">
        <v>73</v>
      </c>
      <c r="G231" s="21"/>
      <c r="H231" s="20"/>
      <c r="I231" s="20" t="s">
        <v>383</v>
      </c>
      <c r="J231" s="114" t="s">
        <v>384</v>
      </c>
      <c r="K231" s="20" t="s">
        <v>385</v>
      </c>
      <c r="L231" s="23">
        <f>ROUND(AVERAGE(F232,J232,K232),2)</f>
        <v>72.82</v>
      </c>
      <c r="M231" s="40">
        <v>1090.0</v>
      </c>
      <c r="N231" s="24">
        <v>0.0</v>
      </c>
      <c r="O231" s="40">
        <v>0.0</v>
      </c>
      <c r="P231" s="40">
        <v>1.0</v>
      </c>
      <c r="Q231" s="26">
        <f>SUM(M231:P232)</f>
        <v>1091</v>
      </c>
      <c r="R231" s="27">
        <f>L231*Q231</f>
        <v>79446.62</v>
      </c>
      <c r="S231" s="61"/>
      <c r="T231" s="28">
        <f>SMALL(E232:K232,1)+(SMALL(E232:K232,1)*0.5)</f>
        <v>73.485</v>
      </c>
      <c r="U231" s="29">
        <f>LARGE(E232:K232,1)</f>
        <v>78.98</v>
      </c>
      <c r="V231" s="6"/>
      <c r="W231" s="6"/>
      <c r="X231" s="6"/>
      <c r="Y231" s="6"/>
      <c r="Z231" s="6"/>
      <c r="AA231" s="6"/>
      <c r="AB231" s="6"/>
      <c r="AC231" s="6"/>
    </row>
    <row r="232" ht="49.5" customHeight="1">
      <c r="A232" s="30"/>
      <c r="B232" s="30"/>
      <c r="C232" s="30"/>
      <c r="D232" s="53"/>
      <c r="E232" s="41"/>
      <c r="F232" s="41">
        <v>66.0</v>
      </c>
      <c r="G232" s="42"/>
      <c r="H232" s="41"/>
      <c r="I232" s="46">
        <v>48.99</v>
      </c>
      <c r="J232" s="115">
        <v>73.49</v>
      </c>
      <c r="K232" s="41">
        <v>78.98</v>
      </c>
      <c r="L232" s="30"/>
      <c r="M232" s="30"/>
      <c r="N232" s="30"/>
      <c r="O232" s="30"/>
      <c r="P232" s="30"/>
      <c r="Q232" s="30"/>
      <c r="R232" s="30"/>
      <c r="S232" s="61"/>
      <c r="T232" s="35"/>
      <c r="U232" s="36" t="b">
        <f>IF(U231&lt;T231,TRUE,FALSE)</f>
        <v>0</v>
      </c>
      <c r="V232" s="6"/>
      <c r="W232" s="6"/>
      <c r="X232" s="6"/>
      <c r="Y232" s="6"/>
      <c r="Z232" s="6"/>
      <c r="AA232" s="6"/>
      <c r="AB232" s="6"/>
      <c r="AC232" s="6"/>
    </row>
    <row r="233" ht="19.5" customHeight="1">
      <c r="A233" s="16">
        <v>116.0</v>
      </c>
      <c r="B233" s="17" t="s">
        <v>6</v>
      </c>
      <c r="C233" s="51">
        <v>803875.0</v>
      </c>
      <c r="D233" s="62" t="s">
        <v>386</v>
      </c>
      <c r="E233" s="20" t="s">
        <v>20</v>
      </c>
      <c r="F233" s="20"/>
      <c r="G233" s="21"/>
      <c r="H233" s="20" t="s">
        <v>117</v>
      </c>
      <c r="I233" s="20" t="s">
        <v>387</v>
      </c>
      <c r="J233" s="20" t="s">
        <v>388</v>
      </c>
      <c r="K233" s="20" t="s">
        <v>389</v>
      </c>
      <c r="L233" s="23">
        <f>ROUND(AVERAGE(E234:K234),2)</f>
        <v>2263.39</v>
      </c>
      <c r="M233" s="40">
        <v>5.0</v>
      </c>
      <c r="N233" s="24">
        <v>0.0</v>
      </c>
      <c r="O233" s="40">
        <v>0.0</v>
      </c>
      <c r="P233" s="24">
        <v>9.0</v>
      </c>
      <c r="Q233" s="26">
        <f>SUM(M233:P234)</f>
        <v>14</v>
      </c>
      <c r="R233" s="27">
        <f>L233*Q233</f>
        <v>31687.46</v>
      </c>
      <c r="S233" s="48"/>
      <c r="T233" s="28">
        <f>SMALL(E234:K234,1)+(SMALL(E234:K234,1)*0.5)</f>
        <v>2845.5</v>
      </c>
      <c r="U233" s="29">
        <f>LARGE(E234:K234,1)</f>
        <v>2700</v>
      </c>
      <c r="V233" s="48"/>
      <c r="W233" s="48"/>
      <c r="X233" s="48"/>
      <c r="Y233" s="48"/>
      <c r="Z233" s="48"/>
      <c r="AA233" s="48"/>
      <c r="AB233" s="48"/>
      <c r="AC233" s="48"/>
    </row>
    <row r="234" ht="19.5" customHeight="1">
      <c r="A234" s="30"/>
      <c r="B234" s="30"/>
      <c r="C234" s="30"/>
      <c r="D234" s="30"/>
      <c r="E234" s="41">
        <v>2396.11</v>
      </c>
      <c r="F234" s="41"/>
      <c r="G234" s="42"/>
      <c r="H234" s="41">
        <v>2360.0</v>
      </c>
      <c r="I234" s="41">
        <v>2700.0</v>
      </c>
      <c r="J234" s="41">
        <v>1897.0</v>
      </c>
      <c r="K234" s="41">
        <v>1963.85</v>
      </c>
      <c r="L234" s="30"/>
      <c r="M234" s="30"/>
      <c r="N234" s="30"/>
      <c r="O234" s="30"/>
      <c r="P234" s="30"/>
      <c r="Q234" s="30"/>
      <c r="R234" s="30"/>
      <c r="S234" s="48"/>
      <c r="T234" s="35"/>
      <c r="U234" s="36" t="b">
        <f>IF(U233&lt;T233,TRUE,FALSE)</f>
        <v>1</v>
      </c>
      <c r="V234" s="48"/>
      <c r="W234" s="48"/>
      <c r="X234" s="48"/>
      <c r="Y234" s="48"/>
      <c r="Z234" s="48"/>
      <c r="AA234" s="48"/>
      <c r="AB234" s="48"/>
      <c r="AC234" s="48"/>
    </row>
    <row r="235" ht="19.5" customHeight="1">
      <c r="A235" s="16">
        <v>117.0</v>
      </c>
      <c r="B235" s="17" t="s">
        <v>6</v>
      </c>
      <c r="C235" s="51">
        <v>794538.0</v>
      </c>
      <c r="D235" s="62" t="s">
        <v>390</v>
      </c>
      <c r="E235" s="20"/>
      <c r="F235" s="20"/>
      <c r="G235" s="21"/>
      <c r="H235" s="20"/>
      <c r="I235" s="20" t="s">
        <v>391</v>
      </c>
      <c r="J235" s="20" t="s">
        <v>392</v>
      </c>
      <c r="K235" s="20" t="s">
        <v>393</v>
      </c>
      <c r="L235" s="23">
        <f>ROUND(AVERAGE(I236,J236,K236),2)</f>
        <v>60.66</v>
      </c>
      <c r="M235" s="40">
        <v>47.0</v>
      </c>
      <c r="N235" s="24">
        <v>12.0</v>
      </c>
      <c r="O235" s="40">
        <v>5.0</v>
      </c>
      <c r="P235" s="24">
        <v>0.0</v>
      </c>
      <c r="Q235" s="26">
        <f>SUM(M235:P236)</f>
        <v>64</v>
      </c>
      <c r="R235" s="27">
        <f>L235*Q235</f>
        <v>3882.24</v>
      </c>
      <c r="S235" s="48"/>
      <c r="T235" s="28">
        <f>SMALL(E236:K236,1)+(SMALL(E236:K236,1)*0.5)</f>
        <v>82.335</v>
      </c>
      <c r="U235" s="29">
        <f>LARGE(E236:K236,1)</f>
        <v>64.2</v>
      </c>
      <c r="V235" s="48"/>
      <c r="W235" s="48"/>
      <c r="X235" s="48"/>
      <c r="Y235" s="48"/>
      <c r="Z235" s="48"/>
      <c r="AA235" s="48"/>
      <c r="AB235" s="48"/>
      <c r="AC235" s="48"/>
    </row>
    <row r="236" ht="19.5" customHeight="1">
      <c r="A236" s="30"/>
      <c r="B236" s="30"/>
      <c r="C236" s="30"/>
      <c r="D236" s="30"/>
      <c r="E236" s="41"/>
      <c r="F236" s="41"/>
      <c r="G236" s="42"/>
      <c r="H236" s="41"/>
      <c r="I236" s="41">
        <v>62.9</v>
      </c>
      <c r="J236" s="41">
        <v>54.89</v>
      </c>
      <c r="K236" s="41">
        <v>64.2</v>
      </c>
      <c r="L236" s="30"/>
      <c r="M236" s="30"/>
      <c r="N236" s="30"/>
      <c r="O236" s="30"/>
      <c r="P236" s="30"/>
      <c r="Q236" s="30"/>
      <c r="R236" s="30"/>
      <c r="S236" s="48"/>
      <c r="T236" s="35"/>
      <c r="U236" s="36" t="b">
        <f>IF(U235&lt;T235,TRUE,FALSE)</f>
        <v>1</v>
      </c>
      <c r="V236" s="48"/>
      <c r="W236" s="48"/>
      <c r="X236" s="48"/>
      <c r="Y236" s="48"/>
      <c r="Z236" s="48"/>
      <c r="AA236" s="48"/>
      <c r="AB236" s="48"/>
      <c r="AC236" s="48"/>
    </row>
    <row r="237" ht="20.25" customHeight="1">
      <c r="A237" s="16">
        <v>118.0</v>
      </c>
      <c r="B237" s="59" t="s">
        <v>6</v>
      </c>
      <c r="C237" s="18">
        <v>817324.0</v>
      </c>
      <c r="D237" s="52" t="s">
        <v>394</v>
      </c>
      <c r="E237" s="20"/>
      <c r="F237" s="20"/>
      <c r="G237" s="21"/>
      <c r="H237" s="20"/>
      <c r="I237" s="20" t="s">
        <v>395</v>
      </c>
      <c r="J237" s="20" t="s">
        <v>396</v>
      </c>
      <c r="K237" s="20" t="s">
        <v>397</v>
      </c>
      <c r="L237" s="23">
        <f>ROUND(AVERAGE(I238,J238,K238),2)</f>
        <v>78.6</v>
      </c>
      <c r="M237" s="40">
        <v>10.0</v>
      </c>
      <c r="N237" s="24">
        <v>0.0</v>
      </c>
      <c r="O237" s="40">
        <v>3.0</v>
      </c>
      <c r="P237" s="40">
        <v>3.0</v>
      </c>
      <c r="Q237" s="26">
        <f>SUM(M237:P238)</f>
        <v>16</v>
      </c>
      <c r="R237" s="27">
        <f>L237*Q237</f>
        <v>1257.6</v>
      </c>
      <c r="S237" s="6"/>
      <c r="T237" s="28">
        <f>SMALL(E238:K238,1)+(SMALL(E238:K238,1)*0.5)</f>
        <v>104.85</v>
      </c>
      <c r="U237" s="29">
        <f>LARGE(E238:K238,1)</f>
        <v>86.9</v>
      </c>
      <c r="V237" s="6"/>
      <c r="W237" s="6"/>
      <c r="X237" s="6"/>
      <c r="Y237" s="6"/>
      <c r="Z237" s="6"/>
      <c r="AA237" s="6"/>
      <c r="AB237" s="6"/>
      <c r="AC237" s="6"/>
    </row>
    <row r="238" ht="33.0" customHeight="1">
      <c r="A238" s="30"/>
      <c r="B238" s="30"/>
      <c r="C238" s="30"/>
      <c r="D238" s="53"/>
      <c r="E238" s="41"/>
      <c r="F238" s="41"/>
      <c r="G238" s="42"/>
      <c r="H238" s="41"/>
      <c r="I238" s="41">
        <v>86.9</v>
      </c>
      <c r="J238" s="41">
        <v>79.0</v>
      </c>
      <c r="K238" s="41">
        <v>69.9</v>
      </c>
      <c r="L238" s="30"/>
      <c r="M238" s="30"/>
      <c r="N238" s="30"/>
      <c r="O238" s="30"/>
      <c r="P238" s="30"/>
      <c r="Q238" s="30"/>
      <c r="R238" s="30"/>
      <c r="S238" s="6"/>
      <c r="T238" s="35"/>
      <c r="U238" s="36" t="b">
        <f>IF(U237&lt;T237,TRUE,FALSE)</f>
        <v>1</v>
      </c>
      <c r="V238" s="6"/>
      <c r="W238" s="6"/>
      <c r="X238" s="6"/>
      <c r="Y238" s="6"/>
      <c r="Z238" s="6"/>
      <c r="AA238" s="6"/>
      <c r="AB238" s="6"/>
      <c r="AC238" s="6"/>
    </row>
    <row r="239" ht="19.5" customHeight="1">
      <c r="A239" s="16">
        <v>119.0</v>
      </c>
      <c r="B239" s="17" t="s">
        <v>6</v>
      </c>
      <c r="C239" s="18">
        <v>817271.0</v>
      </c>
      <c r="D239" s="69" t="s">
        <v>398</v>
      </c>
      <c r="E239" s="20"/>
      <c r="F239" s="20"/>
      <c r="G239" s="21" t="s">
        <v>22</v>
      </c>
      <c r="H239" s="20"/>
      <c r="I239" s="20" t="s">
        <v>399</v>
      </c>
      <c r="J239" s="20" t="s">
        <v>400</v>
      </c>
      <c r="K239" s="20" t="s">
        <v>401</v>
      </c>
      <c r="L239" s="23">
        <f>ROUND(AVERAGE(G240,I240,J240,K240),2)</f>
        <v>56.45</v>
      </c>
      <c r="M239" s="24">
        <v>0.0</v>
      </c>
      <c r="N239" s="24">
        <v>0.0</v>
      </c>
      <c r="O239" s="40">
        <v>3.0</v>
      </c>
      <c r="P239" s="24">
        <v>0.0</v>
      </c>
      <c r="Q239" s="26">
        <f>SUM(M239:P240)</f>
        <v>3</v>
      </c>
      <c r="R239" s="27">
        <f>L239*Q239</f>
        <v>169.35</v>
      </c>
      <c r="S239" s="48"/>
      <c r="T239" s="28">
        <f>SMALL(E240:K240,1)+(SMALL(E240:K240,1)*0.5)</f>
        <v>74.97</v>
      </c>
      <c r="U239" s="29">
        <f>LARGE(E240:K240,1)</f>
        <v>59.9</v>
      </c>
      <c r="V239" s="48"/>
      <c r="W239" s="48"/>
      <c r="X239" s="48"/>
      <c r="Y239" s="48"/>
      <c r="Z239" s="48"/>
      <c r="AA239" s="48"/>
      <c r="AB239" s="48"/>
      <c r="AC239" s="48"/>
    </row>
    <row r="240" ht="19.5" customHeight="1">
      <c r="A240" s="30"/>
      <c r="B240" s="30"/>
      <c r="C240" s="30"/>
      <c r="D240" s="30"/>
      <c r="E240" s="41"/>
      <c r="F240" s="41"/>
      <c r="G240" s="42">
        <v>56.0</v>
      </c>
      <c r="H240" s="41"/>
      <c r="I240" s="41">
        <v>59.9</v>
      </c>
      <c r="J240" s="41">
        <v>49.98</v>
      </c>
      <c r="K240" s="41">
        <v>59.9</v>
      </c>
      <c r="L240" s="30"/>
      <c r="M240" s="30"/>
      <c r="N240" s="30"/>
      <c r="O240" s="30"/>
      <c r="P240" s="30"/>
      <c r="Q240" s="30"/>
      <c r="R240" s="30"/>
      <c r="S240" s="48"/>
      <c r="T240" s="35"/>
      <c r="U240" s="36" t="b">
        <f>IF(U239&lt;T239,TRUE,FALSE)</f>
        <v>1</v>
      </c>
      <c r="V240" s="48"/>
      <c r="W240" s="48"/>
      <c r="X240" s="48"/>
      <c r="Y240" s="48"/>
      <c r="Z240" s="48"/>
      <c r="AA240" s="48"/>
      <c r="AB240" s="48"/>
      <c r="AC240" s="48"/>
    </row>
    <row r="241" ht="19.5" customHeight="1">
      <c r="A241" s="16">
        <v>120.0</v>
      </c>
      <c r="B241" s="17" t="s">
        <v>6</v>
      </c>
      <c r="C241" s="51">
        <v>799833.0</v>
      </c>
      <c r="D241" s="38" t="s">
        <v>402</v>
      </c>
      <c r="E241" s="20"/>
      <c r="F241" s="20"/>
      <c r="G241" s="21" t="s">
        <v>22</v>
      </c>
      <c r="H241" s="20" t="s">
        <v>162</v>
      </c>
      <c r="I241" s="20" t="s">
        <v>403</v>
      </c>
      <c r="J241" s="20" t="s">
        <v>404</v>
      </c>
      <c r="K241" s="20" t="s">
        <v>405</v>
      </c>
      <c r="L241" s="23">
        <f>ROUND(AVERAGE(I242:K242),2)</f>
        <v>33.19</v>
      </c>
      <c r="M241" s="40">
        <v>172.0</v>
      </c>
      <c r="N241" s="24">
        <v>0.0</v>
      </c>
      <c r="O241" s="40">
        <v>0.0</v>
      </c>
      <c r="P241" s="24">
        <v>0.0</v>
      </c>
      <c r="Q241" s="26">
        <f>SUM(M241:P242)</f>
        <v>172</v>
      </c>
      <c r="R241" s="27">
        <f>L241*Q241</f>
        <v>5708.68</v>
      </c>
      <c r="S241" s="48"/>
      <c r="T241" s="28">
        <f>SMALL(E242:K242,1)+(SMALL(E242:K242,1)*0.5)</f>
        <v>38.25</v>
      </c>
      <c r="U241" s="29">
        <f>LARGE(E242:K242,1)</f>
        <v>44.8</v>
      </c>
      <c r="V241" s="48"/>
      <c r="W241" s="48"/>
      <c r="X241" s="48"/>
      <c r="Y241" s="48"/>
      <c r="Z241" s="48"/>
      <c r="AA241" s="48"/>
      <c r="AB241" s="48"/>
      <c r="AC241" s="48"/>
    </row>
    <row r="242" ht="38.25" customHeight="1">
      <c r="A242" s="30"/>
      <c r="B242" s="30"/>
      <c r="C242" s="30"/>
      <c r="D242" s="30"/>
      <c r="E242" s="41"/>
      <c r="F242" s="41"/>
      <c r="G242" s="70">
        <v>25.5</v>
      </c>
      <c r="H242" s="46">
        <v>44.8</v>
      </c>
      <c r="I242" s="41">
        <v>28.5</v>
      </c>
      <c r="J242" s="41">
        <v>34.9</v>
      </c>
      <c r="K242" s="41">
        <v>36.17</v>
      </c>
      <c r="L242" s="30"/>
      <c r="M242" s="30"/>
      <c r="N242" s="30"/>
      <c r="O242" s="30"/>
      <c r="P242" s="30"/>
      <c r="Q242" s="30"/>
      <c r="R242" s="30"/>
      <c r="S242" s="48"/>
      <c r="T242" s="35"/>
      <c r="U242" s="36" t="b">
        <f>IF(U241&lt;T241,TRUE,FALSE)</f>
        <v>0</v>
      </c>
      <c r="V242" s="48"/>
      <c r="W242" s="48"/>
      <c r="X242" s="48"/>
      <c r="Y242" s="48"/>
      <c r="Z242" s="48"/>
      <c r="AA242" s="48"/>
      <c r="AB242" s="48"/>
      <c r="AC242" s="48"/>
    </row>
    <row r="243" ht="20.25" customHeight="1">
      <c r="A243" s="16">
        <v>121.0</v>
      </c>
      <c r="B243" s="59" t="s">
        <v>6</v>
      </c>
      <c r="C243" s="51">
        <v>817294.0</v>
      </c>
      <c r="D243" s="52" t="s">
        <v>406</v>
      </c>
      <c r="E243" s="20"/>
      <c r="F243" s="20"/>
      <c r="G243" s="21" t="s">
        <v>22</v>
      </c>
      <c r="H243" s="20"/>
      <c r="I243" s="20" t="s">
        <v>231</v>
      </c>
      <c r="J243" s="20" t="s">
        <v>361</v>
      </c>
      <c r="K243" s="20" t="s">
        <v>407</v>
      </c>
      <c r="L243" s="23">
        <f>ROUND(AVERAGE(E244:K244),2)</f>
        <v>19.47</v>
      </c>
      <c r="M243" s="40">
        <v>55.0</v>
      </c>
      <c r="N243" s="24">
        <v>0.0</v>
      </c>
      <c r="O243" s="40">
        <v>0.0</v>
      </c>
      <c r="P243" s="24">
        <v>3.0</v>
      </c>
      <c r="Q243" s="26">
        <f>SUM(M243:P244)</f>
        <v>58</v>
      </c>
      <c r="R243" s="27">
        <f>L243*Q243</f>
        <v>1129.26</v>
      </c>
      <c r="S243" s="61"/>
      <c r="T243" s="28">
        <f>SMALL(E244:K244,1)+(SMALL(E244:K244,1)*0.5)</f>
        <v>25.485</v>
      </c>
      <c r="U243" s="29">
        <f>LARGE(E244:K244,1)</f>
        <v>22.9</v>
      </c>
      <c r="V243" s="66"/>
      <c r="W243" s="66"/>
      <c r="X243" s="66"/>
      <c r="Y243" s="66"/>
      <c r="Z243" s="66"/>
      <c r="AA243" s="66"/>
      <c r="AB243" s="66"/>
      <c r="AC243" s="66"/>
    </row>
    <row r="244" ht="20.25" customHeight="1">
      <c r="A244" s="30"/>
      <c r="B244" s="30"/>
      <c r="C244" s="30"/>
      <c r="D244" s="53"/>
      <c r="E244" s="41"/>
      <c r="F244" s="41"/>
      <c r="G244" s="42">
        <v>18.0</v>
      </c>
      <c r="H244" s="41"/>
      <c r="I244" s="41">
        <v>22.9</v>
      </c>
      <c r="J244" s="41">
        <v>16.99</v>
      </c>
      <c r="K244" s="41">
        <v>19.99</v>
      </c>
      <c r="L244" s="30"/>
      <c r="M244" s="30"/>
      <c r="N244" s="30"/>
      <c r="O244" s="30"/>
      <c r="P244" s="30"/>
      <c r="Q244" s="30"/>
      <c r="R244" s="30"/>
      <c r="S244" s="61"/>
      <c r="T244" s="35"/>
      <c r="U244" s="36" t="b">
        <f>IF(U243&lt;T243,TRUE,FALSE)</f>
        <v>1</v>
      </c>
      <c r="V244" s="66"/>
      <c r="W244" s="66"/>
      <c r="X244" s="66"/>
      <c r="Y244" s="66"/>
      <c r="Z244" s="66"/>
      <c r="AA244" s="66"/>
      <c r="AB244" s="66"/>
      <c r="AC244" s="66"/>
    </row>
    <row r="245" ht="19.5" customHeight="1">
      <c r="A245" s="16">
        <v>122.0</v>
      </c>
      <c r="B245" s="17" t="s">
        <v>6</v>
      </c>
      <c r="C245" s="51">
        <v>803876.0</v>
      </c>
      <c r="D245" s="62" t="s">
        <v>408</v>
      </c>
      <c r="E245" s="20"/>
      <c r="F245" s="20"/>
      <c r="G245" s="21"/>
      <c r="H245" s="20" t="s">
        <v>117</v>
      </c>
      <c r="I245" s="20" t="s">
        <v>167</v>
      </c>
      <c r="J245" s="20" t="s">
        <v>409</v>
      </c>
      <c r="K245" s="20" t="s">
        <v>410</v>
      </c>
      <c r="L245" s="23">
        <f>ROUND(AVERAGE(H246:K246),2)</f>
        <v>158.09</v>
      </c>
      <c r="M245" s="40">
        <v>61.0</v>
      </c>
      <c r="N245" s="24">
        <v>12.0</v>
      </c>
      <c r="O245" s="40">
        <v>2.0</v>
      </c>
      <c r="P245" s="24">
        <v>9.0</v>
      </c>
      <c r="Q245" s="26">
        <f>SUM(M245:P246)</f>
        <v>84</v>
      </c>
      <c r="R245" s="27">
        <f>L245*Q245</f>
        <v>13279.56</v>
      </c>
      <c r="S245" s="48"/>
      <c r="T245" s="28">
        <f>SMALL(E246:K246,1)+(SMALL(E246:K246,1)*0.5)</f>
        <v>221.055</v>
      </c>
      <c r="U245" s="29">
        <f>LARGE(E246:K246,1)</f>
        <v>164.99</v>
      </c>
      <c r="V245" s="48"/>
      <c r="W245" s="48"/>
      <c r="X245" s="48"/>
      <c r="Y245" s="48"/>
      <c r="Z245" s="48"/>
      <c r="AA245" s="48"/>
      <c r="AB245" s="48"/>
      <c r="AC245" s="48"/>
    </row>
    <row r="246" ht="19.5" customHeight="1">
      <c r="A246" s="30"/>
      <c r="B246" s="30"/>
      <c r="C246" s="30"/>
      <c r="D246" s="30"/>
      <c r="E246" s="41"/>
      <c r="F246" s="41"/>
      <c r="G246" s="42"/>
      <c r="H246" s="41">
        <v>147.37</v>
      </c>
      <c r="I246" s="41">
        <v>164.99</v>
      </c>
      <c r="J246" s="41">
        <v>159.99</v>
      </c>
      <c r="K246" s="41">
        <v>159.99</v>
      </c>
      <c r="L246" s="30"/>
      <c r="M246" s="30"/>
      <c r="N246" s="30"/>
      <c r="O246" s="30"/>
      <c r="P246" s="30"/>
      <c r="Q246" s="30"/>
      <c r="R246" s="30"/>
      <c r="S246" s="48"/>
      <c r="T246" s="35"/>
      <c r="U246" s="36" t="b">
        <f>IF(U245&lt;T245,TRUE,FALSE)</f>
        <v>1</v>
      </c>
      <c r="V246" s="48"/>
      <c r="W246" s="48"/>
      <c r="X246" s="48"/>
      <c r="Y246" s="48"/>
      <c r="Z246" s="48"/>
      <c r="AA246" s="48"/>
      <c r="AB246" s="48"/>
      <c r="AC246" s="48"/>
    </row>
    <row r="247" ht="19.5" customHeight="1">
      <c r="A247" s="16">
        <v>123.0</v>
      </c>
      <c r="B247" s="17" t="s">
        <v>6</v>
      </c>
      <c r="C247" s="51">
        <v>24271.0</v>
      </c>
      <c r="D247" s="62" t="s">
        <v>411</v>
      </c>
      <c r="E247" s="20"/>
      <c r="F247" s="20"/>
      <c r="G247" s="21" t="s">
        <v>22</v>
      </c>
      <c r="H247" s="20" t="s">
        <v>162</v>
      </c>
      <c r="I247" s="20" t="s">
        <v>69</v>
      </c>
      <c r="J247" s="20" t="s">
        <v>33</v>
      </c>
      <c r="K247" s="20" t="s">
        <v>412</v>
      </c>
      <c r="L247" s="23">
        <f>ROUND(AVERAGE(G248:J248),2)</f>
        <v>49.25</v>
      </c>
      <c r="M247" s="40">
        <v>114.0</v>
      </c>
      <c r="N247" s="24">
        <v>4.0</v>
      </c>
      <c r="O247" s="40">
        <v>7.0</v>
      </c>
      <c r="P247" s="25">
        <v>16.0</v>
      </c>
      <c r="Q247" s="26">
        <f>SUM(M247:P248)</f>
        <v>141</v>
      </c>
      <c r="R247" s="27">
        <f>L247*Q247</f>
        <v>6944.25</v>
      </c>
      <c r="S247" s="48"/>
      <c r="T247" s="28">
        <f>SMALL(E248:K248,1)+(SMALL(E248:K248,1)*0.5)</f>
        <v>52.485</v>
      </c>
      <c r="U247" s="29">
        <f>LARGE(E248:K248,1)</f>
        <v>54.99</v>
      </c>
      <c r="V247" s="48"/>
      <c r="W247" s="48"/>
      <c r="X247" s="48"/>
      <c r="Y247" s="48"/>
      <c r="Z247" s="48"/>
      <c r="AA247" s="48"/>
      <c r="AB247" s="48"/>
      <c r="AC247" s="48"/>
    </row>
    <row r="248" ht="19.5" customHeight="1">
      <c r="A248" s="30"/>
      <c r="B248" s="30"/>
      <c r="C248" s="30"/>
      <c r="D248" s="30"/>
      <c r="E248" s="41"/>
      <c r="F248" s="41"/>
      <c r="G248" s="42">
        <v>42.0</v>
      </c>
      <c r="H248" s="41">
        <v>54.0</v>
      </c>
      <c r="I248" s="41">
        <v>54.99</v>
      </c>
      <c r="J248" s="41">
        <v>45.99</v>
      </c>
      <c r="K248" s="46">
        <v>34.99</v>
      </c>
      <c r="L248" s="30"/>
      <c r="M248" s="30"/>
      <c r="N248" s="30"/>
      <c r="O248" s="30"/>
      <c r="P248" s="30"/>
      <c r="Q248" s="30"/>
      <c r="R248" s="30"/>
      <c r="S248" s="48"/>
      <c r="T248" s="35"/>
      <c r="U248" s="36" t="b">
        <f>IF(U247&lt;T247,TRUE,FALSE)</f>
        <v>0</v>
      </c>
      <c r="V248" s="48"/>
      <c r="W248" s="48"/>
      <c r="X248" s="48"/>
      <c r="Y248" s="48"/>
      <c r="Z248" s="48"/>
      <c r="AA248" s="48"/>
      <c r="AB248" s="48"/>
      <c r="AC248" s="48"/>
    </row>
    <row r="249" ht="15.75" customHeight="1">
      <c r="A249" s="16">
        <v>124.0</v>
      </c>
      <c r="B249" s="76" t="s">
        <v>6</v>
      </c>
      <c r="C249" s="76">
        <v>809952.0</v>
      </c>
      <c r="D249" s="111" t="s">
        <v>413</v>
      </c>
      <c r="E249" s="20"/>
      <c r="F249" s="77"/>
      <c r="G249" s="21" t="s">
        <v>22</v>
      </c>
      <c r="H249" s="77"/>
      <c r="I249" s="20" t="s">
        <v>414</v>
      </c>
      <c r="J249" s="20" t="s">
        <v>415</v>
      </c>
      <c r="K249" s="20" t="s">
        <v>416</v>
      </c>
      <c r="L249" s="23">
        <f>ROUND(AVERAGE(I250,J250,K250),2)</f>
        <v>16.4</v>
      </c>
      <c r="M249" s="78">
        <v>115.0</v>
      </c>
      <c r="N249" s="24">
        <v>0.0</v>
      </c>
      <c r="O249" s="40">
        <v>0.0</v>
      </c>
      <c r="P249" s="40">
        <v>1.0</v>
      </c>
      <c r="Q249" s="26">
        <f>SUM(M249:P250)</f>
        <v>116</v>
      </c>
      <c r="R249" s="27">
        <f>L249*Q249</f>
        <v>1902.4</v>
      </c>
      <c r="T249" s="28">
        <f>SMALL(E250:K250,1)+(SMALL(E250:K250,1)*0.5)</f>
        <v>21</v>
      </c>
      <c r="U249" s="29">
        <f>LARGE(E250:K250,1)</f>
        <v>53</v>
      </c>
    </row>
    <row r="250" ht="15.75" customHeight="1">
      <c r="A250" s="30"/>
      <c r="B250" s="30"/>
      <c r="C250" s="30"/>
      <c r="D250" s="53"/>
      <c r="E250" s="41"/>
      <c r="F250" s="79"/>
      <c r="G250" s="70">
        <v>53.0</v>
      </c>
      <c r="H250" s="79"/>
      <c r="I250" s="41">
        <v>14.0</v>
      </c>
      <c r="J250" s="41">
        <v>18.3</v>
      </c>
      <c r="K250" s="41">
        <v>16.9</v>
      </c>
      <c r="L250" s="30"/>
      <c r="M250" s="30"/>
      <c r="N250" s="30"/>
      <c r="O250" s="30"/>
      <c r="P250" s="30"/>
      <c r="Q250" s="30"/>
      <c r="R250" s="30"/>
      <c r="T250" s="35"/>
      <c r="U250" s="36" t="b">
        <f>IF(U249&lt;T249,TRUE,FALSE)</f>
        <v>0</v>
      </c>
    </row>
    <row r="251" ht="23.25" customHeight="1">
      <c r="A251" s="16">
        <v>125.0</v>
      </c>
      <c r="B251" s="17" t="s">
        <v>6</v>
      </c>
      <c r="C251" s="51">
        <v>817319.0</v>
      </c>
      <c r="D251" s="64" t="s">
        <v>417</v>
      </c>
      <c r="E251" s="20"/>
      <c r="F251" s="20"/>
      <c r="G251" s="21"/>
      <c r="H251" s="20"/>
      <c r="I251" s="20" t="s">
        <v>418</v>
      </c>
      <c r="J251" s="20" t="s">
        <v>56</v>
      </c>
      <c r="K251" s="20" t="s">
        <v>419</v>
      </c>
      <c r="L251" s="23">
        <f>ROUND(AVERAGE(I252,J252,K252),2)</f>
        <v>179.66</v>
      </c>
      <c r="M251" s="40">
        <v>2676.0</v>
      </c>
      <c r="N251" s="24">
        <v>0.0</v>
      </c>
      <c r="O251" s="40">
        <v>0.0</v>
      </c>
      <c r="P251" s="40">
        <v>0.0</v>
      </c>
      <c r="Q251" s="26">
        <f>SUM(M251:P252)</f>
        <v>2676</v>
      </c>
      <c r="R251" s="27">
        <f>L251*Q251</f>
        <v>480770.16</v>
      </c>
      <c r="S251" s="6"/>
      <c r="T251" s="28">
        <f>SMALL(E252:K252,1)+(SMALL(E252:K252,1)*0.5)</f>
        <v>240</v>
      </c>
      <c r="U251" s="29">
        <f>LARGE(E252:K252,1)</f>
        <v>199</v>
      </c>
      <c r="V251" s="6"/>
      <c r="W251" s="6"/>
      <c r="X251" s="6"/>
      <c r="Y251" s="6"/>
      <c r="Z251" s="6"/>
      <c r="AA251" s="6"/>
      <c r="AB251" s="6"/>
      <c r="AC251" s="6"/>
    </row>
    <row r="252" ht="48.75" customHeight="1">
      <c r="A252" s="30"/>
      <c r="B252" s="30"/>
      <c r="C252" s="30"/>
      <c r="D252" s="53"/>
      <c r="E252" s="41"/>
      <c r="F252" s="41"/>
      <c r="G252" s="42"/>
      <c r="H252" s="41"/>
      <c r="I252" s="41">
        <v>179.99</v>
      </c>
      <c r="J252" s="41">
        <v>160.0</v>
      </c>
      <c r="K252" s="41">
        <v>199.0</v>
      </c>
      <c r="L252" s="30"/>
      <c r="M252" s="30"/>
      <c r="N252" s="30"/>
      <c r="O252" s="30"/>
      <c r="P252" s="30"/>
      <c r="Q252" s="30"/>
      <c r="R252" s="30"/>
      <c r="S252" s="6"/>
      <c r="T252" s="35"/>
      <c r="U252" s="36" t="b">
        <f>IF(U251&lt;T251,TRUE,FALSE)</f>
        <v>1</v>
      </c>
      <c r="V252" s="6"/>
      <c r="W252" s="6"/>
      <c r="X252" s="6"/>
      <c r="Y252" s="6"/>
      <c r="Z252" s="6"/>
      <c r="AA252" s="6"/>
      <c r="AB252" s="6"/>
      <c r="AC252" s="6"/>
    </row>
    <row r="253" ht="19.5" customHeight="1">
      <c r="A253" s="16">
        <v>126.0</v>
      </c>
      <c r="B253" s="17" t="s">
        <v>6</v>
      </c>
      <c r="C253" s="51">
        <v>817424.0</v>
      </c>
      <c r="D253" s="64" t="s">
        <v>420</v>
      </c>
      <c r="E253" s="20"/>
      <c r="F253" s="20"/>
      <c r="G253" s="21"/>
      <c r="H253" s="20"/>
      <c r="I253" s="20" t="s">
        <v>418</v>
      </c>
      <c r="J253" s="20" t="s">
        <v>56</v>
      </c>
      <c r="K253" s="20" t="s">
        <v>419</v>
      </c>
      <c r="L253" s="23">
        <f>ROUND(AVERAGE(I254,J254,K254),2)</f>
        <v>179.66</v>
      </c>
      <c r="M253" s="40">
        <v>891.0</v>
      </c>
      <c r="N253" s="24">
        <v>0.0</v>
      </c>
      <c r="O253" s="40">
        <v>0.0</v>
      </c>
      <c r="P253" s="40">
        <v>0.0</v>
      </c>
      <c r="Q253" s="26">
        <f>SUM(M253:P254)</f>
        <v>891</v>
      </c>
      <c r="R253" s="27">
        <f>L253*Q253</f>
        <v>160077.06</v>
      </c>
      <c r="S253" s="6"/>
      <c r="T253" s="28">
        <f>SMALL(E254:K254,1)+(SMALL(E254:K254,1)*0.5)</f>
        <v>240</v>
      </c>
      <c r="U253" s="29">
        <f>LARGE(E254:K254,1)</f>
        <v>199</v>
      </c>
      <c r="V253" s="6"/>
      <c r="W253" s="6"/>
      <c r="X253" s="6"/>
      <c r="Y253" s="6"/>
      <c r="Z253" s="6"/>
      <c r="AA253" s="6"/>
      <c r="AB253" s="6"/>
      <c r="AC253" s="6"/>
    </row>
    <row r="254" ht="57.0" customHeight="1">
      <c r="A254" s="30"/>
      <c r="B254" s="30"/>
      <c r="C254" s="30"/>
      <c r="D254" s="53"/>
      <c r="E254" s="41"/>
      <c r="F254" s="41"/>
      <c r="G254" s="42"/>
      <c r="H254" s="41"/>
      <c r="I254" s="41">
        <v>179.99</v>
      </c>
      <c r="J254" s="41">
        <v>160.0</v>
      </c>
      <c r="K254" s="41">
        <v>199.0</v>
      </c>
      <c r="L254" s="30"/>
      <c r="M254" s="30"/>
      <c r="N254" s="30"/>
      <c r="O254" s="30"/>
      <c r="P254" s="30"/>
      <c r="Q254" s="30"/>
      <c r="R254" s="30"/>
      <c r="S254" s="6"/>
      <c r="T254" s="35"/>
      <c r="U254" s="36" t="b">
        <f>IF(U253&lt;T253,TRUE,FALSE)</f>
        <v>1</v>
      </c>
      <c r="V254" s="6"/>
      <c r="W254" s="6"/>
      <c r="X254" s="6"/>
      <c r="Y254" s="6"/>
      <c r="Z254" s="6"/>
      <c r="AA254" s="6"/>
      <c r="AB254" s="6"/>
      <c r="AC254" s="6"/>
    </row>
    <row r="255" ht="19.5" customHeight="1">
      <c r="A255" s="16">
        <v>127.0</v>
      </c>
      <c r="B255" s="17" t="s">
        <v>6</v>
      </c>
      <c r="C255" s="37">
        <v>803877.0</v>
      </c>
      <c r="D255" s="116" t="s">
        <v>421</v>
      </c>
      <c r="E255" s="20" t="s">
        <v>304</v>
      </c>
      <c r="F255" s="20" t="s">
        <v>145</v>
      </c>
      <c r="G255" s="21" t="s">
        <v>22</v>
      </c>
      <c r="H255" s="20" t="s">
        <v>162</v>
      </c>
      <c r="I255" s="20" t="s">
        <v>91</v>
      </c>
      <c r="J255" s="20" t="s">
        <v>146</v>
      </c>
      <c r="K255" s="20" t="s">
        <v>422</v>
      </c>
      <c r="L255" s="23">
        <f>ROUND(AVERAGE(E256:J256),2)</f>
        <v>56.65</v>
      </c>
      <c r="M255" s="40">
        <v>77.0</v>
      </c>
      <c r="N255" s="24">
        <v>12.0</v>
      </c>
      <c r="O255" s="40">
        <v>1.0</v>
      </c>
      <c r="P255" s="40">
        <v>9.0</v>
      </c>
      <c r="Q255" s="26">
        <f>SUM(M255:P256)</f>
        <v>99</v>
      </c>
      <c r="R255" s="27">
        <f>L255*Q255</f>
        <v>5608.35</v>
      </c>
      <c r="S255" s="48"/>
      <c r="T255" s="28">
        <f>SMALL(E256:K256,1)+(SMALL(E256:K256,1)*0.5)</f>
        <v>68.85</v>
      </c>
      <c r="U255" s="29">
        <f>LARGE(E256:K256,1)</f>
        <v>72.41</v>
      </c>
      <c r="V255" s="48"/>
      <c r="W255" s="48"/>
      <c r="X255" s="48"/>
      <c r="Y255" s="48"/>
      <c r="Z255" s="48"/>
      <c r="AA255" s="48"/>
      <c r="AB255" s="48"/>
      <c r="AC255" s="48"/>
    </row>
    <row r="256" ht="19.5" customHeight="1">
      <c r="A256" s="30"/>
      <c r="B256" s="30"/>
      <c r="C256" s="30"/>
      <c r="D256" s="30"/>
      <c r="E256" s="41">
        <v>54.9</v>
      </c>
      <c r="F256" s="41">
        <v>49.9</v>
      </c>
      <c r="G256" s="42">
        <v>62.97</v>
      </c>
      <c r="H256" s="41">
        <v>45.9</v>
      </c>
      <c r="I256" s="41">
        <v>59.9</v>
      </c>
      <c r="J256" s="41">
        <v>66.35</v>
      </c>
      <c r="K256" s="46">
        <v>72.41</v>
      </c>
      <c r="L256" s="30"/>
      <c r="M256" s="30"/>
      <c r="N256" s="30"/>
      <c r="O256" s="30"/>
      <c r="P256" s="30"/>
      <c r="Q256" s="30"/>
      <c r="R256" s="30"/>
      <c r="S256" s="48"/>
      <c r="T256" s="35"/>
      <c r="U256" s="36" t="b">
        <f>IF(U255&lt;T255,TRUE,FALSE)</f>
        <v>0</v>
      </c>
      <c r="V256" s="48"/>
      <c r="W256" s="48"/>
      <c r="X256" s="48"/>
      <c r="Y256" s="48"/>
      <c r="Z256" s="48"/>
      <c r="AA256" s="48"/>
      <c r="AB256" s="48"/>
      <c r="AC256" s="48"/>
    </row>
    <row r="257" ht="19.5" customHeight="1">
      <c r="A257" s="16">
        <v>128.0</v>
      </c>
      <c r="B257" s="17" t="s">
        <v>6</v>
      </c>
      <c r="C257" s="18">
        <v>817275.0</v>
      </c>
      <c r="D257" s="69" t="s">
        <v>423</v>
      </c>
      <c r="E257" s="20"/>
      <c r="F257" s="20"/>
      <c r="G257" s="21"/>
      <c r="H257" s="20"/>
      <c r="I257" s="20" t="s">
        <v>217</v>
      </c>
      <c r="J257" s="20" t="s">
        <v>48</v>
      </c>
      <c r="K257" s="20" t="s">
        <v>211</v>
      </c>
      <c r="L257" s="23">
        <f>ROUND(AVERAGE(I258,J258,K258),2)</f>
        <v>86</v>
      </c>
      <c r="M257" s="24">
        <v>0.0</v>
      </c>
      <c r="N257" s="24">
        <v>0.0</v>
      </c>
      <c r="O257" s="40">
        <v>3.0</v>
      </c>
      <c r="P257" s="24">
        <v>1.0</v>
      </c>
      <c r="Q257" s="26">
        <f>SUM(M257:P258)</f>
        <v>4</v>
      </c>
      <c r="R257" s="27">
        <f>L257*Q257</f>
        <v>344</v>
      </c>
      <c r="S257" s="48"/>
      <c r="T257" s="28">
        <f>SMALL(E258:K258,1)+(SMALL(E258:K258,1)*0.5)</f>
        <v>120</v>
      </c>
      <c r="U257" s="29">
        <f>LARGE(E258:K258,1)</f>
        <v>93</v>
      </c>
      <c r="V257" s="48"/>
      <c r="W257" s="48"/>
      <c r="X257" s="48"/>
      <c r="Y257" s="48"/>
      <c r="Z257" s="48"/>
      <c r="AA257" s="48"/>
      <c r="AB257" s="48"/>
      <c r="AC257" s="48"/>
    </row>
    <row r="258" ht="19.5" customHeight="1">
      <c r="A258" s="30"/>
      <c r="B258" s="30"/>
      <c r="C258" s="30"/>
      <c r="D258" s="30"/>
      <c r="E258" s="41"/>
      <c r="F258" s="41"/>
      <c r="G258" s="42"/>
      <c r="H258" s="41"/>
      <c r="I258" s="41">
        <v>85.0</v>
      </c>
      <c r="J258" s="41">
        <v>80.0</v>
      </c>
      <c r="K258" s="41">
        <v>93.0</v>
      </c>
      <c r="L258" s="30"/>
      <c r="M258" s="30"/>
      <c r="N258" s="30"/>
      <c r="O258" s="30"/>
      <c r="P258" s="30"/>
      <c r="Q258" s="30"/>
      <c r="R258" s="30"/>
      <c r="S258" s="48"/>
      <c r="T258" s="35"/>
      <c r="U258" s="36" t="b">
        <f>IF(U257&lt;T257,TRUE,FALSE)</f>
        <v>1</v>
      </c>
      <c r="V258" s="48"/>
      <c r="W258" s="48"/>
      <c r="X258" s="48"/>
      <c r="Y258" s="48"/>
      <c r="Z258" s="48"/>
      <c r="AA258" s="48"/>
      <c r="AB258" s="48"/>
      <c r="AC258" s="48"/>
    </row>
    <row r="259" ht="24.75" customHeight="1">
      <c r="A259" s="16">
        <v>129.0</v>
      </c>
      <c r="B259" s="59" t="s">
        <v>6</v>
      </c>
      <c r="C259" s="37">
        <v>817313.0</v>
      </c>
      <c r="D259" s="89" t="s">
        <v>424</v>
      </c>
      <c r="E259" s="20"/>
      <c r="F259" s="20"/>
      <c r="G259" s="21"/>
      <c r="H259" s="20"/>
      <c r="I259" s="20" t="s">
        <v>425</v>
      </c>
      <c r="J259" s="20" t="s">
        <v>113</v>
      </c>
      <c r="K259" s="20" t="s">
        <v>426</v>
      </c>
      <c r="L259" s="23">
        <f>ROUND(AVERAGE(I260,J260,K260),2)</f>
        <v>125.27</v>
      </c>
      <c r="M259" s="40">
        <v>85.0</v>
      </c>
      <c r="N259" s="24">
        <v>0.0</v>
      </c>
      <c r="O259" s="40">
        <v>0.0</v>
      </c>
      <c r="P259" s="40">
        <v>2.0</v>
      </c>
      <c r="Q259" s="26">
        <f>SUM(M259:P260)</f>
        <v>87</v>
      </c>
      <c r="R259" s="27">
        <f>L259*Q259</f>
        <v>10898.49</v>
      </c>
      <c r="S259" s="61"/>
      <c r="T259" s="28">
        <f>SMALL(E260:K260,1)+(SMALL(E260:K260,1)*0.5)</f>
        <v>148.5</v>
      </c>
      <c r="U259" s="29">
        <f>LARGE(E260:K260,1)</f>
        <v>147.8</v>
      </c>
      <c r="V259" s="6"/>
      <c r="W259" s="6"/>
      <c r="X259" s="6"/>
      <c r="Y259" s="6"/>
      <c r="Z259" s="6"/>
      <c r="AA259" s="6"/>
      <c r="AB259" s="6"/>
      <c r="AC259" s="6"/>
    </row>
    <row r="260" ht="28.5" customHeight="1">
      <c r="A260" s="30"/>
      <c r="B260" s="30"/>
      <c r="C260" s="30"/>
      <c r="D260" s="53"/>
      <c r="E260" s="41"/>
      <c r="F260" s="41"/>
      <c r="G260" s="42"/>
      <c r="H260" s="41"/>
      <c r="I260" s="41">
        <v>99.0</v>
      </c>
      <c r="J260" s="41">
        <v>129.0</v>
      </c>
      <c r="K260" s="41">
        <v>147.8</v>
      </c>
      <c r="L260" s="30"/>
      <c r="M260" s="30"/>
      <c r="N260" s="30"/>
      <c r="O260" s="30"/>
      <c r="P260" s="30"/>
      <c r="Q260" s="30"/>
      <c r="R260" s="30"/>
      <c r="S260" s="61"/>
      <c r="T260" s="35"/>
      <c r="U260" s="36" t="b">
        <f>IF(U259&lt;T259,TRUE,FALSE)</f>
        <v>1</v>
      </c>
      <c r="V260" s="6"/>
      <c r="W260" s="6"/>
      <c r="X260" s="6"/>
      <c r="Y260" s="6"/>
      <c r="Z260" s="6"/>
      <c r="AA260" s="6"/>
      <c r="AB260" s="6"/>
      <c r="AC260" s="6"/>
    </row>
    <row r="261" ht="21.0" customHeight="1">
      <c r="A261" s="16">
        <v>130.0</v>
      </c>
      <c r="B261" s="59" t="s">
        <v>6</v>
      </c>
      <c r="C261" s="18">
        <v>817331.0</v>
      </c>
      <c r="D261" s="117" t="s">
        <v>427</v>
      </c>
      <c r="E261" s="20"/>
      <c r="F261" s="20" t="s">
        <v>73</v>
      </c>
      <c r="G261" s="21"/>
      <c r="H261" s="20"/>
      <c r="I261" s="20" t="s">
        <v>33</v>
      </c>
      <c r="J261" s="20" t="s">
        <v>59</v>
      </c>
      <c r="K261" s="20" t="s">
        <v>428</v>
      </c>
      <c r="L261" s="23">
        <f>ROUND(AVERAGE(F262:K262),2)</f>
        <v>75.16</v>
      </c>
      <c r="M261" s="40">
        <v>65.0</v>
      </c>
      <c r="N261" s="24">
        <v>0.0</v>
      </c>
      <c r="O261" s="40">
        <v>1.0</v>
      </c>
      <c r="P261" s="40">
        <v>0.0</v>
      </c>
      <c r="Q261" s="26">
        <f>SUM(M261:P262)</f>
        <v>66</v>
      </c>
      <c r="R261" s="27">
        <f>L261*Q261</f>
        <v>4960.56</v>
      </c>
      <c r="S261" s="6"/>
      <c r="T261" s="28">
        <f>SMALL(E262:K262,1)+(SMALL(E262:K262,1)*0.5)</f>
        <v>97.5</v>
      </c>
      <c r="U261" s="29">
        <f>LARGE(E262:K262,1)</f>
        <v>79.99</v>
      </c>
      <c r="V261" s="6"/>
      <c r="W261" s="6"/>
      <c r="X261" s="6"/>
      <c r="Y261" s="6"/>
      <c r="Z261" s="6"/>
      <c r="AA261" s="6"/>
      <c r="AB261" s="6"/>
      <c r="AC261" s="6"/>
    </row>
    <row r="262" ht="24.75" customHeight="1">
      <c r="A262" s="30"/>
      <c r="B262" s="30"/>
      <c r="C262" s="30"/>
      <c r="D262" s="53"/>
      <c r="E262" s="41"/>
      <c r="F262" s="41">
        <v>65.0</v>
      </c>
      <c r="G262" s="42"/>
      <c r="H262" s="41"/>
      <c r="I262" s="41">
        <v>79.99</v>
      </c>
      <c r="J262" s="41">
        <v>79.99</v>
      </c>
      <c r="K262" s="41">
        <v>75.65</v>
      </c>
      <c r="L262" s="30"/>
      <c r="M262" s="30"/>
      <c r="N262" s="30"/>
      <c r="O262" s="30"/>
      <c r="P262" s="30"/>
      <c r="Q262" s="30"/>
      <c r="R262" s="30"/>
      <c r="S262" s="6"/>
      <c r="T262" s="35"/>
      <c r="U262" s="36" t="b">
        <f>IF(U261&lt;T261,TRUE,FALSE)</f>
        <v>1</v>
      </c>
      <c r="V262" s="6"/>
      <c r="W262" s="6"/>
      <c r="X262" s="6"/>
      <c r="Y262" s="6"/>
      <c r="Z262" s="6"/>
      <c r="AA262" s="6"/>
      <c r="AB262" s="6"/>
      <c r="AC262" s="6"/>
    </row>
    <row r="263" ht="19.5" customHeight="1">
      <c r="A263" s="16">
        <v>131.0</v>
      </c>
      <c r="B263" s="17" t="s">
        <v>6</v>
      </c>
      <c r="C263" s="37">
        <v>803878.0</v>
      </c>
      <c r="D263" s="62" t="s">
        <v>429</v>
      </c>
      <c r="E263" s="20"/>
      <c r="F263" s="20" t="s">
        <v>195</v>
      </c>
      <c r="G263" s="21" t="s">
        <v>22</v>
      </c>
      <c r="H263" s="20" t="s">
        <v>162</v>
      </c>
      <c r="I263" s="20" t="s">
        <v>297</v>
      </c>
      <c r="J263" s="20" t="s">
        <v>31</v>
      </c>
      <c r="K263" s="20" t="s">
        <v>208</v>
      </c>
      <c r="L263" s="23">
        <f>ROUND(AVERAGE(G264,H264,J264,K264),2)</f>
        <v>70.99</v>
      </c>
      <c r="M263" s="40">
        <v>40.0</v>
      </c>
      <c r="N263" s="24">
        <v>24.0</v>
      </c>
      <c r="O263" s="40">
        <v>5.0</v>
      </c>
      <c r="P263" s="40">
        <v>12.0</v>
      </c>
      <c r="Q263" s="26">
        <f>SUM(M263:P264)</f>
        <v>81</v>
      </c>
      <c r="R263" s="27">
        <f>L263*Q263</f>
        <v>5750.19</v>
      </c>
      <c r="S263" s="48"/>
      <c r="T263" s="28">
        <f>SMALL(E264:K264,1)+(SMALL(E264:K264,1)*0.5)</f>
        <v>73.5</v>
      </c>
      <c r="U263" s="29">
        <f>LARGE(E264:K264,1)</f>
        <v>99</v>
      </c>
      <c r="V263" s="48"/>
      <c r="W263" s="48"/>
      <c r="X263" s="48"/>
      <c r="Y263" s="48"/>
      <c r="Z263" s="48"/>
      <c r="AA263" s="48"/>
      <c r="AB263" s="48"/>
      <c r="AC263" s="48"/>
    </row>
    <row r="264" ht="19.5" customHeight="1">
      <c r="A264" s="30"/>
      <c r="B264" s="30"/>
      <c r="C264" s="30"/>
      <c r="D264" s="30"/>
      <c r="E264" s="41"/>
      <c r="F264" s="46">
        <v>49.0</v>
      </c>
      <c r="G264" s="42">
        <v>77.23</v>
      </c>
      <c r="H264" s="41">
        <v>67.2</v>
      </c>
      <c r="I264" s="46">
        <v>99.0</v>
      </c>
      <c r="J264" s="41">
        <v>69.52</v>
      </c>
      <c r="K264" s="41">
        <v>69.99</v>
      </c>
      <c r="L264" s="30"/>
      <c r="M264" s="30"/>
      <c r="N264" s="30"/>
      <c r="O264" s="30"/>
      <c r="P264" s="30"/>
      <c r="Q264" s="30"/>
      <c r="R264" s="30"/>
      <c r="S264" s="48"/>
      <c r="T264" s="35"/>
      <c r="U264" s="36" t="b">
        <f>IF(U263&lt;T263,TRUE,FALSE)</f>
        <v>0</v>
      </c>
      <c r="V264" s="48"/>
      <c r="W264" s="48"/>
      <c r="X264" s="48"/>
      <c r="Y264" s="48"/>
      <c r="Z264" s="48"/>
      <c r="AA264" s="48"/>
      <c r="AB264" s="48"/>
      <c r="AC264" s="48"/>
    </row>
    <row r="265" ht="19.5" customHeight="1">
      <c r="A265" s="16">
        <v>132.0</v>
      </c>
      <c r="B265" s="17" t="s">
        <v>6</v>
      </c>
      <c r="C265" s="37">
        <v>803880.0</v>
      </c>
      <c r="D265" s="38" t="s">
        <v>430</v>
      </c>
      <c r="E265" s="20"/>
      <c r="F265" s="20"/>
      <c r="G265" s="21"/>
      <c r="H265" s="20" t="s">
        <v>176</v>
      </c>
      <c r="I265" s="20" t="s">
        <v>31</v>
      </c>
      <c r="J265" s="20" t="s">
        <v>431</v>
      </c>
      <c r="K265" s="20" t="s">
        <v>432</v>
      </c>
      <c r="L265" s="23">
        <f>ROUND(AVERAGE(H266,I266,J266,K266),2)</f>
        <v>253.48</v>
      </c>
      <c r="M265" s="40">
        <v>39.0</v>
      </c>
      <c r="N265" s="24">
        <v>0.0</v>
      </c>
      <c r="O265" s="40">
        <v>1.0</v>
      </c>
      <c r="P265" s="40">
        <v>9.0</v>
      </c>
      <c r="Q265" s="26">
        <f>SUM(M265:P266)</f>
        <v>49</v>
      </c>
      <c r="R265" s="27">
        <f>L265*Q265</f>
        <v>12420.52</v>
      </c>
      <c r="S265" s="48"/>
      <c r="T265" s="28">
        <f>SMALL(E266:K266,1)+(SMALL(E266:K266,1)*0.5)</f>
        <v>367.5</v>
      </c>
      <c r="U265" s="29">
        <f>LARGE(E266:K266,1)</f>
        <v>259.99</v>
      </c>
      <c r="V265" s="48"/>
      <c r="W265" s="48"/>
      <c r="X265" s="48"/>
      <c r="Y265" s="48"/>
      <c r="Z265" s="48"/>
      <c r="AA265" s="48"/>
      <c r="AB265" s="48"/>
      <c r="AC265" s="48"/>
    </row>
    <row r="266" ht="19.5" customHeight="1">
      <c r="A266" s="30"/>
      <c r="B266" s="30"/>
      <c r="C266" s="30"/>
      <c r="D266" s="30"/>
      <c r="E266" s="41"/>
      <c r="F266" s="41"/>
      <c r="G266" s="42"/>
      <c r="H266" s="41">
        <v>245.0</v>
      </c>
      <c r="I266" s="41">
        <v>249.92</v>
      </c>
      <c r="J266" s="41">
        <v>259.99</v>
      </c>
      <c r="K266" s="41">
        <v>259.0</v>
      </c>
      <c r="L266" s="30"/>
      <c r="M266" s="30"/>
      <c r="N266" s="30"/>
      <c r="O266" s="30"/>
      <c r="P266" s="30"/>
      <c r="Q266" s="30"/>
      <c r="R266" s="30"/>
      <c r="S266" s="48"/>
      <c r="T266" s="35"/>
      <c r="U266" s="36" t="b">
        <f>IF(U265&lt;T265,TRUE,FALSE)</f>
        <v>1</v>
      </c>
      <c r="V266" s="48"/>
      <c r="W266" s="48"/>
      <c r="X266" s="48"/>
      <c r="Y266" s="48"/>
      <c r="Z266" s="48"/>
      <c r="AA266" s="48"/>
      <c r="AB266" s="48"/>
      <c r="AC266" s="48"/>
    </row>
    <row r="267" ht="19.5" customHeight="1">
      <c r="A267" s="16">
        <v>133.0</v>
      </c>
      <c r="B267" s="17" t="s">
        <v>6</v>
      </c>
      <c r="C267" s="18">
        <v>817273.0</v>
      </c>
      <c r="D267" s="69" t="s">
        <v>433</v>
      </c>
      <c r="E267" s="20"/>
      <c r="F267" s="20"/>
      <c r="G267" s="21"/>
      <c r="H267" s="20"/>
      <c r="I267" s="50" t="s">
        <v>434</v>
      </c>
      <c r="J267" s="20" t="s">
        <v>29</v>
      </c>
      <c r="K267" s="20" t="s">
        <v>435</v>
      </c>
      <c r="L267" s="23">
        <f>ROUND(AVERAGE(I268,J268,K268),2)</f>
        <v>54.99</v>
      </c>
      <c r="M267" s="24">
        <v>0.0</v>
      </c>
      <c r="N267" s="24">
        <v>0.0</v>
      </c>
      <c r="O267" s="40">
        <v>3.0</v>
      </c>
      <c r="P267" s="24">
        <v>0.0</v>
      </c>
      <c r="Q267" s="26">
        <f>SUM(M267:P268)</f>
        <v>3</v>
      </c>
      <c r="R267" s="27">
        <f>L267*Q267</f>
        <v>164.97</v>
      </c>
      <c r="S267" s="48"/>
      <c r="T267" s="28">
        <f>SMALL(E268:K268,1)+(SMALL(E268:K268,1)*0.5)</f>
        <v>79.5</v>
      </c>
      <c r="U267" s="29">
        <f>LARGE(E268:K268,1)</f>
        <v>58.96</v>
      </c>
      <c r="V267" s="48"/>
      <c r="W267" s="48"/>
      <c r="X267" s="48"/>
      <c r="Y267" s="48"/>
      <c r="Z267" s="48"/>
      <c r="AA267" s="48"/>
      <c r="AB267" s="48"/>
      <c r="AC267" s="48"/>
    </row>
    <row r="268" ht="19.5" customHeight="1">
      <c r="A268" s="30"/>
      <c r="B268" s="30"/>
      <c r="C268" s="30"/>
      <c r="D268" s="30"/>
      <c r="E268" s="41"/>
      <c r="F268" s="41"/>
      <c r="G268" s="42"/>
      <c r="H268" s="41"/>
      <c r="I268" s="41">
        <v>53.0</v>
      </c>
      <c r="J268" s="41">
        <v>58.96</v>
      </c>
      <c r="K268" s="41">
        <v>53.0</v>
      </c>
      <c r="L268" s="30"/>
      <c r="M268" s="30"/>
      <c r="N268" s="30"/>
      <c r="O268" s="30"/>
      <c r="P268" s="30"/>
      <c r="Q268" s="30"/>
      <c r="R268" s="30"/>
      <c r="S268" s="48"/>
      <c r="T268" s="35"/>
      <c r="U268" s="36" t="b">
        <f>IF(U267&lt;T267,TRUE,FALSE)</f>
        <v>1</v>
      </c>
      <c r="V268" s="48"/>
      <c r="W268" s="48"/>
      <c r="X268" s="48"/>
      <c r="Y268" s="48"/>
      <c r="Z268" s="48"/>
      <c r="AA268" s="48"/>
      <c r="AB268" s="48"/>
      <c r="AC268" s="48"/>
    </row>
    <row r="269" ht="19.5" customHeight="1">
      <c r="A269" s="16">
        <v>134.0</v>
      </c>
      <c r="B269" s="17" t="s">
        <v>6</v>
      </c>
      <c r="C269" s="37">
        <v>803879.0</v>
      </c>
      <c r="D269" s="38" t="s">
        <v>436</v>
      </c>
      <c r="E269" s="20"/>
      <c r="F269" s="20"/>
      <c r="G269" s="21"/>
      <c r="H269" s="20" t="s">
        <v>117</v>
      </c>
      <c r="I269" s="20" t="s">
        <v>33</v>
      </c>
      <c r="J269" s="20" t="s">
        <v>168</v>
      </c>
      <c r="K269" s="20" t="s">
        <v>437</v>
      </c>
      <c r="L269" s="23">
        <f>ROUND(AVERAGE(H270,J270,K270,I270),2)</f>
        <v>70.22</v>
      </c>
      <c r="M269" s="40">
        <v>40.0</v>
      </c>
      <c r="N269" s="24">
        <v>1.0</v>
      </c>
      <c r="O269" s="40">
        <v>4.0</v>
      </c>
      <c r="P269" s="40">
        <v>10.0</v>
      </c>
      <c r="Q269" s="26">
        <f>SUM(M269:P270)</f>
        <v>55</v>
      </c>
      <c r="R269" s="27">
        <f>L269*Q269</f>
        <v>3862.1</v>
      </c>
      <c r="S269" s="48"/>
      <c r="T269" s="28">
        <f>SMALL(E270:K270,1)+(SMALL(E270:K270,1)*0.5)</f>
        <v>94.815</v>
      </c>
      <c r="U269" s="29">
        <f>LARGE(E270:K270,1)</f>
        <v>77.85</v>
      </c>
      <c r="V269" s="48"/>
      <c r="W269" s="48"/>
      <c r="X269" s="48"/>
      <c r="Y269" s="48"/>
      <c r="Z269" s="48"/>
      <c r="AA269" s="48"/>
      <c r="AB269" s="48"/>
      <c r="AC269" s="48"/>
    </row>
    <row r="270" ht="19.5" customHeight="1">
      <c r="A270" s="30"/>
      <c r="B270" s="30"/>
      <c r="C270" s="30"/>
      <c r="D270" s="30"/>
      <c r="E270" s="41"/>
      <c r="F270" s="41"/>
      <c r="G270" s="42"/>
      <c r="H270" s="41">
        <v>63.21</v>
      </c>
      <c r="I270" s="41">
        <v>77.85</v>
      </c>
      <c r="J270" s="41">
        <v>69.9</v>
      </c>
      <c r="K270" s="41">
        <v>69.9</v>
      </c>
      <c r="L270" s="30"/>
      <c r="M270" s="30"/>
      <c r="N270" s="30"/>
      <c r="O270" s="30"/>
      <c r="P270" s="30"/>
      <c r="Q270" s="30"/>
      <c r="R270" s="30"/>
      <c r="S270" s="48"/>
      <c r="T270" s="35"/>
      <c r="U270" s="36" t="b">
        <f>IF(U269&lt;T269,TRUE,FALSE)</f>
        <v>1</v>
      </c>
      <c r="V270" s="48"/>
      <c r="W270" s="48"/>
      <c r="X270" s="48"/>
      <c r="Y270" s="48"/>
      <c r="Z270" s="48"/>
      <c r="AA270" s="48"/>
      <c r="AB270" s="48"/>
      <c r="AC270" s="48"/>
    </row>
    <row r="271" ht="19.5" customHeight="1">
      <c r="A271" s="16">
        <v>135.0</v>
      </c>
      <c r="B271" s="17" t="s">
        <v>6</v>
      </c>
      <c r="C271" s="51">
        <v>797739.0</v>
      </c>
      <c r="D271" s="38" t="s">
        <v>438</v>
      </c>
      <c r="E271" s="118" t="s">
        <v>145</v>
      </c>
      <c r="F271" s="118" t="s">
        <v>73</v>
      </c>
      <c r="G271" s="119" t="s">
        <v>22</v>
      </c>
      <c r="H271" s="118" t="s">
        <v>162</v>
      </c>
      <c r="I271" s="118" t="s">
        <v>185</v>
      </c>
      <c r="J271" s="118" t="s">
        <v>439</v>
      </c>
      <c r="K271" s="118" t="s">
        <v>440</v>
      </c>
      <c r="L271" s="23">
        <f>ROUND(AVERAGE(E272,G272,I272,J272,K272),2)</f>
        <v>346.76</v>
      </c>
      <c r="M271" s="40">
        <v>32.0</v>
      </c>
      <c r="N271" s="24">
        <v>10.0</v>
      </c>
      <c r="O271" s="40">
        <v>6.0</v>
      </c>
      <c r="P271" s="40">
        <v>5.0</v>
      </c>
      <c r="Q271" s="26">
        <f>SUM(M271:P272)</f>
        <v>53</v>
      </c>
      <c r="R271" s="27">
        <f>L271*Q271</f>
        <v>18378.28</v>
      </c>
      <c r="S271" s="48"/>
      <c r="T271" s="28">
        <f>SMALL(E272:K272,1)+(SMALL(E272:K272,1)*0.5)</f>
        <v>255</v>
      </c>
      <c r="U271" s="29">
        <f>LARGE(E272:K272,1)</f>
        <v>372</v>
      </c>
      <c r="V271" s="48"/>
      <c r="W271" s="48"/>
      <c r="X271" s="48"/>
      <c r="Y271" s="48"/>
      <c r="Z271" s="48"/>
      <c r="AA271" s="48"/>
      <c r="AB271" s="48"/>
      <c r="AC271" s="48"/>
    </row>
    <row r="272" ht="19.5" customHeight="1">
      <c r="A272" s="30"/>
      <c r="B272" s="30"/>
      <c r="C272" s="30"/>
      <c r="D272" s="30"/>
      <c r="E272" s="41">
        <v>368.5</v>
      </c>
      <c r="F272" s="46">
        <v>170.0</v>
      </c>
      <c r="G272" s="42">
        <v>274.33</v>
      </c>
      <c r="H272" s="46">
        <v>189.5</v>
      </c>
      <c r="I272" s="41">
        <v>349.0</v>
      </c>
      <c r="J272" s="41">
        <v>369.98</v>
      </c>
      <c r="K272" s="41">
        <v>372.0</v>
      </c>
      <c r="L272" s="30"/>
      <c r="M272" s="30"/>
      <c r="N272" s="30"/>
      <c r="O272" s="30"/>
      <c r="P272" s="30"/>
      <c r="Q272" s="30"/>
      <c r="R272" s="30"/>
      <c r="S272" s="48"/>
      <c r="T272" s="35"/>
      <c r="U272" s="36" t="b">
        <f>IF(U271&lt;T271,TRUE,FALSE)</f>
        <v>0</v>
      </c>
      <c r="V272" s="48"/>
      <c r="W272" s="48"/>
      <c r="X272" s="48"/>
      <c r="Y272" s="48"/>
      <c r="Z272" s="48"/>
      <c r="AA272" s="48"/>
      <c r="AB272" s="48"/>
      <c r="AC272" s="48"/>
    </row>
    <row r="273" ht="19.5" customHeight="1">
      <c r="A273" s="16">
        <v>136.0</v>
      </c>
      <c r="B273" s="17" t="s">
        <v>6</v>
      </c>
      <c r="C273" s="120">
        <v>803881.0</v>
      </c>
      <c r="D273" s="38" t="s">
        <v>441</v>
      </c>
      <c r="E273" s="20"/>
      <c r="F273" s="20" t="s">
        <v>145</v>
      </c>
      <c r="G273" s="21"/>
      <c r="H273" s="20" t="s">
        <v>117</v>
      </c>
      <c r="I273" s="20" t="s">
        <v>33</v>
      </c>
      <c r="J273" s="20" t="s">
        <v>442</v>
      </c>
      <c r="K273" s="20" t="s">
        <v>437</v>
      </c>
      <c r="L273" s="23">
        <f>ROUND(AVERAGE(H274:K274),2)</f>
        <v>179.23</v>
      </c>
      <c r="M273" s="40">
        <v>28.0</v>
      </c>
      <c r="N273" s="24">
        <v>10.0</v>
      </c>
      <c r="O273" s="40">
        <v>5.0</v>
      </c>
      <c r="P273" s="40">
        <v>9.0</v>
      </c>
      <c r="Q273" s="26">
        <f>SUM(M273:P274)</f>
        <v>52</v>
      </c>
      <c r="R273" s="27">
        <f>L273*Q273</f>
        <v>9319.96</v>
      </c>
      <c r="S273" s="48"/>
      <c r="T273" s="28">
        <f>SMALL(E274:K274,1)+(SMALL(E274:K274,1)*0.5)</f>
        <v>81</v>
      </c>
      <c r="U273" s="29">
        <f>LARGE(E274:K274,1)</f>
        <v>215.85</v>
      </c>
      <c r="V273" s="48"/>
      <c r="W273" s="48"/>
      <c r="X273" s="48"/>
      <c r="Y273" s="48"/>
      <c r="Z273" s="48"/>
      <c r="AA273" s="48"/>
      <c r="AB273" s="48"/>
      <c r="AC273" s="48"/>
    </row>
    <row r="274" ht="19.5" customHeight="1">
      <c r="A274" s="30"/>
      <c r="B274" s="30"/>
      <c r="C274" s="121"/>
      <c r="D274" s="30"/>
      <c r="E274" s="41"/>
      <c r="F274" s="46">
        <v>54.0</v>
      </c>
      <c r="G274" s="42"/>
      <c r="H274" s="41">
        <v>161.26</v>
      </c>
      <c r="I274" s="41">
        <v>215.85</v>
      </c>
      <c r="J274" s="41">
        <v>159.9</v>
      </c>
      <c r="K274" s="41">
        <v>179.9</v>
      </c>
      <c r="L274" s="30"/>
      <c r="M274" s="30"/>
      <c r="N274" s="30"/>
      <c r="O274" s="30"/>
      <c r="P274" s="30"/>
      <c r="Q274" s="30"/>
      <c r="R274" s="30"/>
      <c r="S274" s="48"/>
      <c r="T274" s="35"/>
      <c r="U274" s="36" t="b">
        <f>IF(U273&lt;T273,TRUE,FALSE)</f>
        <v>0</v>
      </c>
      <c r="V274" s="48"/>
      <c r="W274" s="48"/>
      <c r="X274" s="48"/>
      <c r="Y274" s="48"/>
      <c r="Z274" s="48"/>
      <c r="AA274" s="48"/>
      <c r="AB274" s="48"/>
      <c r="AC274" s="48"/>
    </row>
    <row r="275" ht="15.75" customHeight="1">
      <c r="A275" s="16">
        <v>137.0</v>
      </c>
      <c r="B275" s="76" t="s">
        <v>6</v>
      </c>
      <c r="C275" s="76">
        <v>801766.0</v>
      </c>
      <c r="D275" s="108" t="s">
        <v>443</v>
      </c>
      <c r="E275" s="20" t="s">
        <v>20</v>
      </c>
      <c r="F275" s="77"/>
      <c r="G275" s="21" t="s">
        <v>22</v>
      </c>
      <c r="H275" s="77"/>
      <c r="I275" s="20" t="s">
        <v>444</v>
      </c>
      <c r="J275" s="20" t="s">
        <v>445</v>
      </c>
      <c r="K275" s="20" t="s">
        <v>446</v>
      </c>
      <c r="L275" s="23">
        <f>ROUND(AVERAGE(E276:K276),2)</f>
        <v>27.5</v>
      </c>
      <c r="M275" s="78">
        <v>160.0</v>
      </c>
      <c r="N275" s="24">
        <v>0.0</v>
      </c>
      <c r="O275" s="40">
        <v>0.0</v>
      </c>
      <c r="P275" s="40">
        <v>2.0</v>
      </c>
      <c r="Q275" s="26">
        <f>SUM(M275:P276)</f>
        <v>162</v>
      </c>
      <c r="R275" s="27">
        <f>L275*Q275</f>
        <v>4455</v>
      </c>
      <c r="T275" s="28">
        <f>SMALL(E276:K276,1)+(SMALL(E276:K276,1)*0.5)</f>
        <v>36.615</v>
      </c>
      <c r="U275" s="29">
        <f>LARGE(E276:K276,1)</f>
        <v>32</v>
      </c>
    </row>
    <row r="276" ht="15.75" customHeight="1">
      <c r="A276" s="30"/>
      <c r="B276" s="30"/>
      <c r="C276" s="30"/>
      <c r="D276" s="30"/>
      <c r="E276" s="41">
        <v>24.41</v>
      </c>
      <c r="F276" s="79"/>
      <c r="G276" s="42">
        <v>27.3</v>
      </c>
      <c r="H276" s="79"/>
      <c r="I276" s="41">
        <v>32.0</v>
      </c>
      <c r="J276" s="41">
        <v>28.9</v>
      </c>
      <c r="K276" s="41">
        <v>24.9</v>
      </c>
      <c r="L276" s="30"/>
      <c r="M276" s="30"/>
      <c r="N276" s="30"/>
      <c r="O276" s="30"/>
      <c r="P276" s="30"/>
      <c r="Q276" s="30"/>
      <c r="R276" s="30"/>
      <c r="T276" s="35"/>
      <c r="U276" s="36" t="b">
        <f>IF(U275&lt;T275,TRUE,FALSE)</f>
        <v>1</v>
      </c>
    </row>
    <row r="277" ht="19.5" customHeight="1">
      <c r="A277" s="16">
        <v>138.0</v>
      </c>
      <c r="B277" s="17" t="s">
        <v>6</v>
      </c>
      <c r="C277" s="18">
        <v>810231.0</v>
      </c>
      <c r="D277" s="69" t="s">
        <v>447</v>
      </c>
      <c r="E277" s="20"/>
      <c r="F277" s="20"/>
      <c r="G277" s="21"/>
      <c r="H277" s="20"/>
      <c r="I277" s="20" t="s">
        <v>47</v>
      </c>
      <c r="J277" s="20" t="s">
        <v>448</v>
      </c>
      <c r="K277" s="20" t="s">
        <v>259</v>
      </c>
      <c r="L277" s="23">
        <f>ROUND(AVERAGE(I278,J278,K278),2)</f>
        <v>99.68</v>
      </c>
      <c r="M277" s="40">
        <v>39.0</v>
      </c>
      <c r="N277" s="24">
        <v>12.0</v>
      </c>
      <c r="O277" s="40">
        <v>3.0</v>
      </c>
      <c r="P277" s="40">
        <v>16.0</v>
      </c>
      <c r="Q277" s="26">
        <f>SUM(M277:P278)</f>
        <v>70</v>
      </c>
      <c r="R277" s="27">
        <f>L277*Q277</f>
        <v>6977.6</v>
      </c>
      <c r="S277" s="48"/>
      <c r="T277" s="28">
        <f>SMALL(E278:K278,1)+(SMALL(E278:K278,1)*0.5)</f>
        <v>140.4</v>
      </c>
      <c r="U277" s="29">
        <f>LARGE(E278:K278,1)</f>
        <v>103.79</v>
      </c>
      <c r="V277" s="48"/>
      <c r="W277" s="48"/>
      <c r="X277" s="48"/>
      <c r="Y277" s="48"/>
      <c r="Z277" s="48"/>
      <c r="AA277" s="48"/>
      <c r="AB277" s="48"/>
      <c r="AC277" s="48"/>
    </row>
    <row r="278" ht="19.5" customHeight="1">
      <c r="A278" s="30"/>
      <c r="B278" s="30"/>
      <c r="C278" s="30"/>
      <c r="D278" s="30"/>
      <c r="E278" s="41"/>
      <c r="F278" s="41"/>
      <c r="G278" s="42"/>
      <c r="H278" s="41"/>
      <c r="I278" s="41">
        <v>93.6</v>
      </c>
      <c r="J278" s="41">
        <v>103.79</v>
      </c>
      <c r="K278" s="41">
        <v>101.65</v>
      </c>
      <c r="L278" s="30"/>
      <c r="M278" s="30"/>
      <c r="N278" s="30"/>
      <c r="O278" s="30"/>
      <c r="P278" s="30"/>
      <c r="Q278" s="30"/>
      <c r="R278" s="30"/>
      <c r="S278" s="48"/>
      <c r="T278" s="35"/>
      <c r="U278" s="36" t="b">
        <f>IF(U277&lt;T277,TRUE,FALSE)</f>
        <v>1</v>
      </c>
      <c r="V278" s="48"/>
      <c r="W278" s="48"/>
      <c r="X278" s="48"/>
      <c r="Y278" s="48"/>
      <c r="Z278" s="48"/>
      <c r="AA278" s="48"/>
      <c r="AB278" s="48"/>
      <c r="AC278" s="48"/>
    </row>
    <row r="279" ht="19.5" customHeight="1">
      <c r="A279" s="16">
        <v>139.0</v>
      </c>
      <c r="B279" s="17" t="s">
        <v>6</v>
      </c>
      <c r="C279" s="120">
        <v>803883.0</v>
      </c>
      <c r="D279" s="49" t="s">
        <v>449</v>
      </c>
      <c r="E279" s="20" t="s">
        <v>20</v>
      </c>
      <c r="F279" s="20" t="s">
        <v>450</v>
      </c>
      <c r="G279" s="21" t="s">
        <v>22</v>
      </c>
      <c r="H279" s="20" t="s">
        <v>162</v>
      </c>
      <c r="I279" s="20" t="s">
        <v>33</v>
      </c>
      <c r="J279" s="20" t="s">
        <v>302</v>
      </c>
      <c r="K279" s="20" t="s">
        <v>217</v>
      </c>
      <c r="L279" s="23">
        <f>ROUND(AVERAGE(F280,H280,I280,K280),2)</f>
        <v>29.66</v>
      </c>
      <c r="M279" s="40">
        <v>155.0</v>
      </c>
      <c r="N279" s="24">
        <v>18.0</v>
      </c>
      <c r="O279" s="40">
        <v>6.0</v>
      </c>
      <c r="P279" s="40">
        <v>28.0</v>
      </c>
      <c r="Q279" s="26">
        <f>SUM(M279:P280)</f>
        <v>207</v>
      </c>
      <c r="R279" s="27">
        <f>L279*Q279</f>
        <v>6139.62</v>
      </c>
      <c r="S279" s="48"/>
      <c r="T279" s="28">
        <f>SMALL(E280:K280,1)+(SMALL(E280:K280,1)*0.5)</f>
        <v>28.5</v>
      </c>
      <c r="U279" s="29">
        <f>LARGE(E280:K280,1)</f>
        <v>69.47</v>
      </c>
      <c r="V279" s="48"/>
      <c r="W279" s="48"/>
      <c r="X279" s="48"/>
      <c r="Y279" s="48"/>
      <c r="Z279" s="48"/>
      <c r="AA279" s="48"/>
      <c r="AB279" s="48"/>
      <c r="AC279" s="48"/>
    </row>
    <row r="280" ht="19.5" customHeight="1">
      <c r="A280" s="30"/>
      <c r="B280" s="30"/>
      <c r="C280" s="121"/>
      <c r="D280" s="30"/>
      <c r="E280" s="46">
        <v>20.83</v>
      </c>
      <c r="F280" s="41">
        <v>27.0</v>
      </c>
      <c r="G280" s="70">
        <v>69.47</v>
      </c>
      <c r="H280" s="41">
        <v>27.65</v>
      </c>
      <c r="I280" s="41">
        <v>36.0</v>
      </c>
      <c r="J280" s="46">
        <v>19.0</v>
      </c>
      <c r="K280" s="41">
        <v>28.0</v>
      </c>
      <c r="L280" s="30"/>
      <c r="M280" s="30"/>
      <c r="N280" s="30"/>
      <c r="O280" s="30"/>
      <c r="P280" s="30"/>
      <c r="Q280" s="30"/>
      <c r="R280" s="30"/>
      <c r="S280" s="48"/>
      <c r="T280" s="35"/>
      <c r="U280" s="36" t="b">
        <f>IF(U279&lt;T279,TRUE,FALSE)</f>
        <v>0</v>
      </c>
      <c r="V280" s="48"/>
      <c r="W280" s="48"/>
      <c r="X280" s="48"/>
      <c r="Y280" s="48"/>
      <c r="Z280" s="48"/>
      <c r="AA280" s="48"/>
      <c r="AB280" s="48"/>
      <c r="AC280" s="48"/>
    </row>
    <row r="281" ht="19.5" customHeight="1">
      <c r="A281" s="16">
        <v>140.0</v>
      </c>
      <c r="B281" s="59" t="s">
        <v>6</v>
      </c>
      <c r="C281" s="84">
        <v>817458.0</v>
      </c>
      <c r="D281" s="58" t="s">
        <v>451</v>
      </c>
      <c r="E281" s="20"/>
      <c r="F281" s="20" t="s">
        <v>299</v>
      </c>
      <c r="G281" s="21" t="s">
        <v>22</v>
      </c>
      <c r="H281" s="20"/>
      <c r="I281" s="20" t="s">
        <v>452</v>
      </c>
      <c r="J281" s="20" t="s">
        <v>453</v>
      </c>
      <c r="K281" s="20" t="s">
        <v>33</v>
      </c>
      <c r="L281" s="23">
        <f>ROUND(AVERAGE(F282,I282,J282,K282),2)</f>
        <v>178.94</v>
      </c>
      <c r="M281" s="40">
        <v>55.0</v>
      </c>
      <c r="N281" s="24">
        <v>0.0</v>
      </c>
      <c r="O281" s="40">
        <v>0.0</v>
      </c>
      <c r="P281" s="24">
        <v>0.0</v>
      </c>
      <c r="Q281" s="26">
        <f>SUM(M281:P282)</f>
        <v>55</v>
      </c>
      <c r="R281" s="27">
        <f>L281*Q281</f>
        <v>9841.7</v>
      </c>
      <c r="S281" s="61"/>
      <c r="T281" s="28">
        <f>SMALL(E282:K282,1)+(SMALL(E282:K282,1)*0.5)</f>
        <v>224.985</v>
      </c>
      <c r="U281" s="29">
        <f>LARGE(E282:K282,1)</f>
        <v>245.99</v>
      </c>
      <c r="V281" s="48"/>
      <c r="W281" s="48"/>
      <c r="X281" s="48"/>
      <c r="Y281" s="48"/>
      <c r="Z281" s="48"/>
      <c r="AA281" s="48"/>
      <c r="AB281" s="48"/>
      <c r="AC281" s="48"/>
    </row>
    <row r="282" ht="81.75" customHeight="1">
      <c r="A282" s="30"/>
      <c r="B282" s="30"/>
      <c r="C282" s="30"/>
      <c r="D282" s="53"/>
      <c r="E282" s="41"/>
      <c r="F282" s="41">
        <v>175.0</v>
      </c>
      <c r="G282" s="46">
        <v>245.99</v>
      </c>
      <c r="H282" s="41"/>
      <c r="I282" s="41">
        <v>149.99</v>
      </c>
      <c r="J282" s="41">
        <v>198.9</v>
      </c>
      <c r="K282" s="41">
        <v>191.88</v>
      </c>
      <c r="L282" s="30"/>
      <c r="M282" s="30"/>
      <c r="N282" s="30"/>
      <c r="O282" s="30"/>
      <c r="P282" s="30"/>
      <c r="Q282" s="30"/>
      <c r="R282" s="30"/>
      <c r="S282" s="61"/>
      <c r="T282" s="35"/>
      <c r="U282" s="36" t="b">
        <f>IF(U281&lt;T281,TRUE,FALSE)</f>
        <v>0</v>
      </c>
      <c r="V282" s="48"/>
      <c r="W282" s="48"/>
      <c r="X282" s="48"/>
      <c r="Y282" s="48"/>
      <c r="Z282" s="48"/>
      <c r="AA282" s="48"/>
      <c r="AB282" s="48"/>
      <c r="AC282" s="48"/>
    </row>
    <row r="283" ht="18.0" customHeight="1">
      <c r="A283" s="16">
        <v>141.0</v>
      </c>
      <c r="B283" s="59" t="s">
        <v>6</v>
      </c>
      <c r="C283" s="51">
        <v>817296.0</v>
      </c>
      <c r="D283" s="52" t="s">
        <v>454</v>
      </c>
      <c r="E283" s="20"/>
      <c r="F283" s="20"/>
      <c r="G283" s="21"/>
      <c r="H283" s="20"/>
      <c r="I283" s="20" t="s">
        <v>455</v>
      </c>
      <c r="J283" s="20" t="s">
        <v>29</v>
      </c>
      <c r="K283" s="20" t="s">
        <v>251</v>
      </c>
      <c r="L283" s="23">
        <f>ROUND(AVERAGE(I284,J284,K284),2)</f>
        <v>34.83</v>
      </c>
      <c r="M283" s="40">
        <v>55.0</v>
      </c>
      <c r="N283" s="24">
        <v>0.0</v>
      </c>
      <c r="O283" s="40">
        <v>0.0</v>
      </c>
      <c r="P283" s="24">
        <v>2.0</v>
      </c>
      <c r="Q283" s="26">
        <f>SUM(M283:P284)</f>
        <v>57</v>
      </c>
      <c r="R283" s="27">
        <f>L283*Q283</f>
        <v>1985.31</v>
      </c>
      <c r="S283" s="6"/>
      <c r="T283" s="28">
        <f>SMALL(E284:K284,1)+(SMALL(E284:K284,1)*0.5)</f>
        <v>45</v>
      </c>
      <c r="U283" s="29">
        <f>LARGE(E284:K284,1)</f>
        <v>38</v>
      </c>
      <c r="V283" s="6"/>
      <c r="W283" s="6"/>
      <c r="X283" s="6"/>
      <c r="Y283" s="6"/>
      <c r="Z283" s="6"/>
      <c r="AA283" s="6"/>
      <c r="AB283" s="6"/>
      <c r="AC283" s="6"/>
    </row>
    <row r="284" ht="33.75" customHeight="1">
      <c r="A284" s="30"/>
      <c r="B284" s="30"/>
      <c r="C284" s="30"/>
      <c r="D284" s="53"/>
      <c r="E284" s="41"/>
      <c r="F284" s="41"/>
      <c r="G284" s="42"/>
      <c r="H284" s="41"/>
      <c r="I284" s="41">
        <v>30.0</v>
      </c>
      <c r="J284" s="41">
        <v>36.5</v>
      </c>
      <c r="K284" s="41">
        <v>38.0</v>
      </c>
      <c r="L284" s="30"/>
      <c r="M284" s="30"/>
      <c r="N284" s="30"/>
      <c r="O284" s="30"/>
      <c r="P284" s="30"/>
      <c r="Q284" s="30"/>
      <c r="R284" s="30"/>
      <c r="S284" s="6"/>
      <c r="T284" s="35"/>
      <c r="U284" s="36" t="b">
        <f>IF(U283&lt;T283,TRUE,FALSE)</f>
        <v>1</v>
      </c>
      <c r="V284" s="6"/>
      <c r="W284" s="6"/>
      <c r="X284" s="6"/>
      <c r="Y284" s="6"/>
      <c r="Z284" s="6"/>
      <c r="AA284" s="6"/>
      <c r="AB284" s="6"/>
      <c r="AC284" s="6"/>
    </row>
    <row r="285" ht="15.75" customHeight="1">
      <c r="A285" s="16">
        <v>142.0</v>
      </c>
      <c r="B285" s="76" t="s">
        <v>6</v>
      </c>
      <c r="C285" s="76">
        <v>796973.0</v>
      </c>
      <c r="D285" s="122" t="s">
        <v>456</v>
      </c>
      <c r="E285" s="20"/>
      <c r="F285" s="77"/>
      <c r="G285" s="21" t="s">
        <v>22</v>
      </c>
      <c r="H285" s="77"/>
      <c r="I285" s="20" t="s">
        <v>457</v>
      </c>
      <c r="J285" s="20" t="s">
        <v>458</v>
      </c>
      <c r="K285" s="20" t="s">
        <v>459</v>
      </c>
      <c r="L285" s="23">
        <f>ROUND(AVERAGE(G286,J286,K286),2)</f>
        <v>56.88</v>
      </c>
      <c r="M285" s="78">
        <v>135.0</v>
      </c>
      <c r="N285" s="24">
        <v>0.0</v>
      </c>
      <c r="O285" s="40">
        <v>0.0</v>
      </c>
      <c r="P285" s="40">
        <v>12.0</v>
      </c>
      <c r="Q285" s="26">
        <f>SUM(M285:P286)</f>
        <v>147</v>
      </c>
      <c r="R285" s="27">
        <f>L285*Q285</f>
        <v>8361.36</v>
      </c>
      <c r="T285" s="28">
        <f>SMALL(E286:K286,1)+(SMALL(E286:K286,1)*0.5)</f>
        <v>64.8</v>
      </c>
      <c r="U285" s="29">
        <f>LARGE(E286:K286,1)</f>
        <v>60.5</v>
      </c>
    </row>
    <row r="286" ht="15.75" customHeight="1">
      <c r="A286" s="30"/>
      <c r="B286" s="30"/>
      <c r="C286" s="30"/>
      <c r="D286" s="30"/>
      <c r="E286" s="41"/>
      <c r="F286" s="79"/>
      <c r="G286" s="42">
        <v>60.23</v>
      </c>
      <c r="H286" s="79"/>
      <c r="I286" s="41">
        <v>43.2</v>
      </c>
      <c r="J286" s="41">
        <v>60.5</v>
      </c>
      <c r="K286" s="41">
        <v>49.9</v>
      </c>
      <c r="L286" s="30"/>
      <c r="M286" s="30"/>
      <c r="N286" s="30"/>
      <c r="O286" s="30"/>
      <c r="P286" s="30"/>
      <c r="Q286" s="30"/>
      <c r="R286" s="30"/>
      <c r="T286" s="35"/>
      <c r="U286" s="36" t="b">
        <f>IF(U285&lt;T285,TRUE,FALSE)</f>
        <v>1</v>
      </c>
    </row>
    <row r="287" ht="15.75" customHeight="1">
      <c r="A287" s="16">
        <v>143.0</v>
      </c>
      <c r="B287" s="76" t="s">
        <v>6</v>
      </c>
      <c r="C287" s="76">
        <v>796972.0</v>
      </c>
      <c r="D287" s="122" t="s">
        <v>460</v>
      </c>
      <c r="E287" s="20"/>
      <c r="F287" s="77"/>
      <c r="G287" s="21" t="s">
        <v>22</v>
      </c>
      <c r="H287" s="77"/>
      <c r="I287" s="20" t="s">
        <v>461</v>
      </c>
      <c r="J287" s="20" t="s">
        <v>462</v>
      </c>
      <c r="K287" s="20" t="s">
        <v>414</v>
      </c>
      <c r="L287" s="23">
        <f>ROUND(AVERAGE(E288:K288),2)</f>
        <v>31.2</v>
      </c>
      <c r="M287" s="78">
        <v>105.0</v>
      </c>
      <c r="N287" s="24">
        <v>0.0</v>
      </c>
      <c r="O287" s="40">
        <v>0.0</v>
      </c>
      <c r="P287" s="40">
        <v>10.0</v>
      </c>
      <c r="Q287" s="26">
        <f>SUM(M287:P288)</f>
        <v>115</v>
      </c>
      <c r="R287" s="27">
        <f>L287*Q287</f>
        <v>3588</v>
      </c>
      <c r="T287" s="28">
        <f>SMALL(E288:K288,1)+(SMALL(E288:K288,1)*0.5)</f>
        <v>41.85</v>
      </c>
      <c r="U287" s="29">
        <f>LARGE(E288:K288,1)</f>
        <v>35</v>
      </c>
    </row>
    <row r="288" ht="15.75" customHeight="1">
      <c r="A288" s="30"/>
      <c r="B288" s="30"/>
      <c r="C288" s="30"/>
      <c r="D288" s="30"/>
      <c r="E288" s="41"/>
      <c r="F288" s="79"/>
      <c r="G288" s="42">
        <v>35.0</v>
      </c>
      <c r="H288" s="79"/>
      <c r="I288" s="41">
        <v>31.9</v>
      </c>
      <c r="J288" s="41">
        <v>27.9</v>
      </c>
      <c r="K288" s="41">
        <v>30.0</v>
      </c>
      <c r="L288" s="30"/>
      <c r="M288" s="30"/>
      <c r="N288" s="30"/>
      <c r="O288" s="30"/>
      <c r="P288" s="30"/>
      <c r="Q288" s="30"/>
      <c r="R288" s="30"/>
      <c r="T288" s="35"/>
      <c r="U288" s="36" t="b">
        <f>IF(U287&lt;T287,TRUE,FALSE)</f>
        <v>1</v>
      </c>
    </row>
    <row r="289" ht="15.75" customHeight="1">
      <c r="A289" s="16">
        <v>144.0</v>
      </c>
      <c r="B289" s="76" t="s">
        <v>6</v>
      </c>
      <c r="C289" s="76">
        <v>796975.0</v>
      </c>
      <c r="D289" s="122" t="s">
        <v>463</v>
      </c>
      <c r="E289" s="20" t="s">
        <v>20</v>
      </c>
      <c r="F289" s="77"/>
      <c r="G289" s="21" t="s">
        <v>22</v>
      </c>
      <c r="H289" s="77"/>
      <c r="I289" s="20" t="s">
        <v>464</v>
      </c>
      <c r="J289" s="20" t="s">
        <v>462</v>
      </c>
      <c r="K289" s="20" t="s">
        <v>461</v>
      </c>
      <c r="L289" s="23">
        <f>ROUND(AVERAGE(E290:K290),2)</f>
        <v>8.91</v>
      </c>
      <c r="M289" s="78">
        <v>165.0</v>
      </c>
      <c r="N289" s="24">
        <v>0.0</v>
      </c>
      <c r="O289" s="40">
        <v>0.0</v>
      </c>
      <c r="P289" s="40">
        <v>10.0</v>
      </c>
      <c r="Q289" s="26">
        <f>SUM(M289:P290)</f>
        <v>175</v>
      </c>
      <c r="R289" s="27">
        <f>L289*Q289</f>
        <v>1559.25</v>
      </c>
      <c r="T289" s="28">
        <f>SMALL(E290:K290,1)+(SMALL(E290:K290,1)*0.5)</f>
        <v>11.43</v>
      </c>
      <c r="U289" s="29">
        <f>LARGE(E290:K290,1)</f>
        <v>10.22</v>
      </c>
    </row>
    <row r="290" ht="15.75" customHeight="1">
      <c r="A290" s="30"/>
      <c r="B290" s="30"/>
      <c r="C290" s="30"/>
      <c r="D290" s="30"/>
      <c r="E290" s="41">
        <v>10.22</v>
      </c>
      <c r="F290" s="79"/>
      <c r="G290" s="42">
        <v>7.62</v>
      </c>
      <c r="H290" s="79"/>
      <c r="I290" s="41">
        <v>7.9</v>
      </c>
      <c r="J290" s="41">
        <v>8.9</v>
      </c>
      <c r="K290" s="41">
        <v>9.9</v>
      </c>
      <c r="L290" s="30"/>
      <c r="M290" s="30"/>
      <c r="N290" s="30"/>
      <c r="O290" s="30"/>
      <c r="P290" s="30"/>
      <c r="Q290" s="30"/>
      <c r="R290" s="30"/>
      <c r="T290" s="35"/>
      <c r="U290" s="36" t="b">
        <f>IF(U289&lt;T289,TRUE,FALSE)</f>
        <v>1</v>
      </c>
    </row>
    <row r="291" ht="15.75" customHeight="1">
      <c r="A291" s="16">
        <v>145.0</v>
      </c>
      <c r="B291" s="76" t="s">
        <v>6</v>
      </c>
      <c r="C291" s="76">
        <v>796977.0</v>
      </c>
      <c r="D291" s="122" t="s">
        <v>465</v>
      </c>
      <c r="E291" s="20" t="s">
        <v>20</v>
      </c>
      <c r="F291" s="77"/>
      <c r="G291" s="21" t="s">
        <v>22</v>
      </c>
      <c r="H291" s="77"/>
      <c r="I291" s="20" t="s">
        <v>466</v>
      </c>
      <c r="J291" s="20" t="s">
        <v>462</v>
      </c>
      <c r="K291" s="20" t="s">
        <v>467</v>
      </c>
      <c r="L291" s="23">
        <f>ROUND(AVERAGE(E292:K292),2)</f>
        <v>5.82</v>
      </c>
      <c r="M291" s="78">
        <v>165.0</v>
      </c>
      <c r="N291" s="24">
        <v>0.0</v>
      </c>
      <c r="O291" s="40">
        <v>0.0</v>
      </c>
      <c r="P291" s="40">
        <v>12.0</v>
      </c>
      <c r="Q291" s="26">
        <f>SUM(M291:P292)</f>
        <v>177</v>
      </c>
      <c r="R291" s="27">
        <f>L291*Q291</f>
        <v>1030.14</v>
      </c>
      <c r="T291" s="28">
        <f>SMALL(E292:K292,1)+(SMALL(E292:K292,1)*0.5)</f>
        <v>7.35</v>
      </c>
      <c r="U291" s="29">
        <f>LARGE(E292:K292,1)</f>
        <v>6.64</v>
      </c>
    </row>
    <row r="292" ht="15.75" customHeight="1">
      <c r="A292" s="30"/>
      <c r="B292" s="30"/>
      <c r="C292" s="30"/>
      <c r="D292" s="30"/>
      <c r="E292" s="41">
        <v>6.64</v>
      </c>
      <c r="F292" s="79"/>
      <c r="G292" s="42">
        <v>6.09</v>
      </c>
      <c r="H292" s="79"/>
      <c r="I292" s="41">
        <v>4.99</v>
      </c>
      <c r="J292" s="41">
        <v>6.5</v>
      </c>
      <c r="K292" s="41">
        <v>4.9</v>
      </c>
      <c r="L292" s="30"/>
      <c r="M292" s="30"/>
      <c r="N292" s="30"/>
      <c r="O292" s="30"/>
      <c r="P292" s="30"/>
      <c r="Q292" s="30"/>
      <c r="R292" s="30"/>
      <c r="T292" s="35"/>
      <c r="U292" s="36" t="b">
        <f>IF(U291&lt;T291,TRUE,FALSE)</f>
        <v>1</v>
      </c>
    </row>
    <row r="293" ht="15.75" customHeight="1">
      <c r="A293" s="16">
        <v>146.0</v>
      </c>
      <c r="B293" s="76" t="s">
        <v>6</v>
      </c>
      <c r="C293" s="76">
        <v>22367.0</v>
      </c>
      <c r="D293" s="123" t="s">
        <v>468</v>
      </c>
      <c r="E293" s="20"/>
      <c r="F293" s="77"/>
      <c r="G293" s="21" t="s">
        <v>22</v>
      </c>
      <c r="H293" s="77"/>
      <c r="I293" s="20" t="s">
        <v>469</v>
      </c>
      <c r="J293" s="20" t="s">
        <v>470</v>
      </c>
      <c r="K293" s="20" t="s">
        <v>462</v>
      </c>
      <c r="L293" s="23">
        <f>ROUND(AVERAGE(G294:K294),2)</f>
        <v>30.2</v>
      </c>
      <c r="M293" s="78">
        <v>150.0</v>
      </c>
      <c r="N293" s="24">
        <v>0.0</v>
      </c>
      <c r="O293" s="40">
        <v>0.0</v>
      </c>
      <c r="P293" s="40">
        <v>12.0</v>
      </c>
      <c r="Q293" s="26">
        <f>SUM(M293:P294)</f>
        <v>162</v>
      </c>
      <c r="R293" s="27">
        <f>L293*Q293</f>
        <v>4892.4</v>
      </c>
      <c r="T293" s="28">
        <f>SMALL(E294:K294,1)+(SMALL(E294:K294,1)*0.5)</f>
        <v>37.5</v>
      </c>
      <c r="U293" s="29">
        <f>LARGE(E294:K294,1)</f>
        <v>35.9</v>
      </c>
    </row>
    <row r="294" ht="42.0" customHeight="1">
      <c r="A294" s="30"/>
      <c r="B294" s="30"/>
      <c r="C294" s="30"/>
      <c r="D294" s="30"/>
      <c r="E294" s="41"/>
      <c r="F294" s="79"/>
      <c r="G294" s="42">
        <v>25.0</v>
      </c>
      <c r="H294" s="79"/>
      <c r="I294" s="41">
        <v>30.0</v>
      </c>
      <c r="J294" s="41">
        <v>29.9</v>
      </c>
      <c r="K294" s="41">
        <v>35.9</v>
      </c>
      <c r="L294" s="30"/>
      <c r="M294" s="30"/>
      <c r="N294" s="30"/>
      <c r="O294" s="30"/>
      <c r="P294" s="30"/>
      <c r="Q294" s="30"/>
      <c r="R294" s="30"/>
      <c r="T294" s="35"/>
      <c r="U294" s="36" t="b">
        <f>IF(U293&lt;T293,TRUE,FALSE)</f>
        <v>1</v>
      </c>
    </row>
    <row r="295" ht="15.75" customHeight="1">
      <c r="A295" s="16">
        <v>147.0</v>
      </c>
      <c r="B295" s="76" t="s">
        <v>6</v>
      </c>
      <c r="C295" s="76">
        <v>800632.0</v>
      </c>
      <c r="D295" s="123" t="s">
        <v>471</v>
      </c>
      <c r="E295" s="20"/>
      <c r="F295" s="77"/>
      <c r="G295" s="21"/>
      <c r="H295" s="77"/>
      <c r="I295" s="20" t="s">
        <v>472</v>
      </c>
      <c r="J295" s="124" t="s">
        <v>473</v>
      </c>
      <c r="K295" s="20" t="s">
        <v>474</v>
      </c>
      <c r="L295" s="23">
        <f>ROUND(AVERAGE(I296,J296,K296),2)</f>
        <v>8.3</v>
      </c>
      <c r="M295" s="78">
        <v>160.0</v>
      </c>
      <c r="N295" s="24">
        <v>0.0</v>
      </c>
      <c r="O295" s="40">
        <v>0.0</v>
      </c>
      <c r="P295" s="40">
        <v>10.0</v>
      </c>
      <c r="Q295" s="26">
        <f>SUM(M295:P296)</f>
        <v>170</v>
      </c>
      <c r="R295" s="27">
        <f>L295*Q295</f>
        <v>1411</v>
      </c>
      <c r="T295" s="28">
        <f>SMALL(E296:K296,1)+(SMALL(E296:K296,1)*0.5)</f>
        <v>9.75</v>
      </c>
      <c r="U295" s="29">
        <f>LARGE(E296:K296,1)</f>
        <v>9.5</v>
      </c>
    </row>
    <row r="296" ht="25.5" customHeight="1">
      <c r="A296" s="30"/>
      <c r="B296" s="30"/>
      <c r="C296" s="30"/>
      <c r="D296" s="30"/>
      <c r="E296" s="41"/>
      <c r="F296" s="79"/>
      <c r="G296" s="42"/>
      <c r="H296" s="79"/>
      <c r="I296" s="41">
        <v>8.9</v>
      </c>
      <c r="J296" s="41">
        <v>6.5</v>
      </c>
      <c r="K296" s="41">
        <v>9.5</v>
      </c>
      <c r="L296" s="30"/>
      <c r="M296" s="30"/>
      <c r="N296" s="30"/>
      <c r="O296" s="30"/>
      <c r="P296" s="30"/>
      <c r="Q296" s="30"/>
      <c r="R296" s="30"/>
      <c r="T296" s="35"/>
      <c r="U296" s="36" t="b">
        <f>IF(U295&lt;T295,TRUE,FALSE)</f>
        <v>1</v>
      </c>
    </row>
    <row r="297" ht="21.0" customHeight="1">
      <c r="A297" s="16">
        <v>148.0</v>
      </c>
      <c r="B297" s="59" t="s">
        <v>6</v>
      </c>
      <c r="C297" s="18">
        <v>817329.0</v>
      </c>
      <c r="D297" s="99" t="s">
        <v>475</v>
      </c>
      <c r="E297" s="20"/>
      <c r="F297" s="20" t="s">
        <v>145</v>
      </c>
      <c r="G297" s="21" t="s">
        <v>22</v>
      </c>
      <c r="H297" s="20"/>
      <c r="I297" s="20" t="s">
        <v>476</v>
      </c>
      <c r="J297" s="20" t="s">
        <v>203</v>
      </c>
      <c r="K297" s="20" t="s">
        <v>26</v>
      </c>
      <c r="L297" s="23">
        <f>ROUND(AVERAGE(F298,I298,K298),2)</f>
        <v>75.03</v>
      </c>
      <c r="M297" s="40">
        <v>70.0</v>
      </c>
      <c r="N297" s="24">
        <v>0.0</v>
      </c>
      <c r="O297" s="40">
        <v>0.0</v>
      </c>
      <c r="P297" s="40">
        <v>0.0</v>
      </c>
      <c r="Q297" s="26">
        <f>SUM(M297:P298)</f>
        <v>70</v>
      </c>
      <c r="R297" s="27">
        <f>L297*Q297</f>
        <v>5252.1</v>
      </c>
      <c r="S297" s="6"/>
      <c r="T297" s="28">
        <f>SMALL(E298:K298,1)+(SMALL(E298:K298,1)*0.5)</f>
        <v>43.5</v>
      </c>
      <c r="U297" s="29">
        <f>LARGE(E298:K298,1)</f>
        <v>106.7</v>
      </c>
      <c r="V297" s="6"/>
      <c r="W297" s="6"/>
      <c r="X297" s="6"/>
      <c r="Y297" s="6"/>
      <c r="Z297" s="6"/>
      <c r="AA297" s="6"/>
      <c r="AB297" s="6"/>
      <c r="AC297" s="6"/>
    </row>
    <row r="298" ht="57.75" customHeight="1">
      <c r="A298" s="30"/>
      <c r="B298" s="30"/>
      <c r="C298" s="30"/>
      <c r="D298" s="53"/>
      <c r="E298" s="41"/>
      <c r="F298" s="41">
        <v>65.3</v>
      </c>
      <c r="G298" s="70">
        <v>29.0</v>
      </c>
      <c r="H298" s="41"/>
      <c r="I298" s="41">
        <v>79.9</v>
      </c>
      <c r="J298" s="46">
        <v>106.7</v>
      </c>
      <c r="K298" s="41">
        <v>79.9</v>
      </c>
      <c r="L298" s="30"/>
      <c r="M298" s="30"/>
      <c r="N298" s="30"/>
      <c r="O298" s="30"/>
      <c r="P298" s="30"/>
      <c r="Q298" s="30"/>
      <c r="R298" s="30"/>
      <c r="S298" s="6"/>
      <c r="T298" s="35"/>
      <c r="U298" s="36" t="b">
        <f>IF(U297&lt;T297,TRUE,FALSE)</f>
        <v>0</v>
      </c>
      <c r="V298" s="6"/>
      <c r="W298" s="6"/>
      <c r="X298" s="6"/>
      <c r="Y298" s="6"/>
      <c r="Z298" s="6"/>
      <c r="AA298" s="6"/>
      <c r="AB298" s="6"/>
      <c r="AC298" s="6"/>
    </row>
    <row r="299" ht="19.5" customHeight="1">
      <c r="A299" s="16">
        <v>149.0</v>
      </c>
      <c r="B299" s="17" t="s">
        <v>6</v>
      </c>
      <c r="C299" s="37">
        <v>794534.0</v>
      </c>
      <c r="D299" s="38" t="s">
        <v>477</v>
      </c>
      <c r="E299" s="20"/>
      <c r="F299" s="20"/>
      <c r="G299" s="21" t="s">
        <v>22</v>
      </c>
      <c r="H299" s="20" t="s">
        <v>117</v>
      </c>
      <c r="I299" s="20" t="s">
        <v>478</v>
      </c>
      <c r="J299" s="20" t="s">
        <v>250</v>
      </c>
      <c r="K299" s="20" t="s">
        <v>25</v>
      </c>
      <c r="L299" s="23">
        <f>ROUND(AVERAGE(G300,I300,J300,K300),2)</f>
        <v>33.47</v>
      </c>
      <c r="M299" s="40">
        <v>63.0</v>
      </c>
      <c r="N299" s="24">
        <v>0.0</v>
      </c>
      <c r="O299" s="40">
        <v>2.0</v>
      </c>
      <c r="P299" s="40">
        <v>12.0</v>
      </c>
      <c r="Q299" s="26">
        <f>SUM(M299:P300)</f>
        <v>77</v>
      </c>
      <c r="R299" s="27">
        <f>L299*Q299</f>
        <v>2577.19</v>
      </c>
      <c r="S299" s="48"/>
      <c r="T299" s="28">
        <f>SMALL(E300:K300,1)+(SMALL(E300:K300,1)*0.5)</f>
        <v>33.57</v>
      </c>
      <c r="U299" s="29">
        <f>LARGE(E300:K300,1)</f>
        <v>37</v>
      </c>
      <c r="V299" s="48"/>
      <c r="W299" s="48"/>
      <c r="X299" s="48"/>
      <c r="Y299" s="48"/>
      <c r="Z299" s="48"/>
      <c r="AA299" s="48"/>
      <c r="AB299" s="48"/>
      <c r="AC299" s="48"/>
    </row>
    <row r="300" ht="19.5" customHeight="1">
      <c r="A300" s="30"/>
      <c r="B300" s="30"/>
      <c r="C300" s="30"/>
      <c r="D300" s="30"/>
      <c r="E300" s="41"/>
      <c r="F300" s="41"/>
      <c r="G300" s="42">
        <v>27.99</v>
      </c>
      <c r="H300" s="46">
        <v>22.38</v>
      </c>
      <c r="I300" s="41">
        <v>34.0</v>
      </c>
      <c r="J300" s="41">
        <v>34.9</v>
      </c>
      <c r="K300" s="41">
        <v>37.0</v>
      </c>
      <c r="L300" s="30"/>
      <c r="M300" s="30"/>
      <c r="N300" s="30"/>
      <c r="O300" s="30"/>
      <c r="P300" s="30"/>
      <c r="Q300" s="30"/>
      <c r="R300" s="30"/>
      <c r="S300" s="48"/>
      <c r="T300" s="35"/>
      <c r="U300" s="36" t="b">
        <f>IF(U299&lt;T299,TRUE,FALSE)</f>
        <v>0</v>
      </c>
      <c r="V300" s="48"/>
      <c r="W300" s="48"/>
      <c r="X300" s="48"/>
      <c r="Y300" s="48"/>
      <c r="Z300" s="48"/>
      <c r="AA300" s="48"/>
      <c r="AB300" s="48"/>
      <c r="AC300" s="48"/>
    </row>
    <row r="301" ht="19.5" customHeight="1">
      <c r="A301" s="16">
        <v>150.0</v>
      </c>
      <c r="B301" s="17" t="s">
        <v>6</v>
      </c>
      <c r="C301" s="18">
        <v>800212.0</v>
      </c>
      <c r="D301" s="125" t="s">
        <v>479</v>
      </c>
      <c r="E301" s="20" t="s">
        <v>20</v>
      </c>
      <c r="F301" s="20"/>
      <c r="G301" s="21"/>
      <c r="H301" s="20" t="s">
        <v>176</v>
      </c>
      <c r="I301" s="20" t="s">
        <v>480</v>
      </c>
      <c r="J301" s="20" t="s">
        <v>481</v>
      </c>
      <c r="K301" s="20" t="s">
        <v>482</v>
      </c>
      <c r="L301" s="23">
        <f>ROUND(AVERAGE(E302:K302),2)</f>
        <v>748.34</v>
      </c>
      <c r="M301" s="40">
        <v>3.0</v>
      </c>
      <c r="N301" s="24">
        <v>0.0</v>
      </c>
      <c r="O301" s="40">
        <v>0.0</v>
      </c>
      <c r="P301" s="40">
        <v>9.0</v>
      </c>
      <c r="Q301" s="26">
        <f>SUM(M301:P302)</f>
        <v>12</v>
      </c>
      <c r="R301" s="27">
        <f>L301*Q301</f>
        <v>8980.08</v>
      </c>
      <c r="S301" s="48"/>
      <c r="T301" s="28">
        <f>SMALL(E302:K302,1)+(SMALL(E302:K302,1)*0.5)</f>
        <v>953.025</v>
      </c>
      <c r="U301" s="29">
        <f>LARGE(E302:K302,1)</f>
        <v>917.99</v>
      </c>
      <c r="V301" s="48"/>
      <c r="W301" s="48"/>
      <c r="X301" s="48"/>
      <c r="Y301" s="48"/>
      <c r="Z301" s="48"/>
      <c r="AA301" s="48"/>
      <c r="AB301" s="48"/>
      <c r="AC301" s="48"/>
    </row>
    <row r="302" ht="44.25" customHeight="1">
      <c r="A302" s="30"/>
      <c r="B302" s="30"/>
      <c r="C302" s="30"/>
      <c r="D302" s="30"/>
      <c r="E302" s="41">
        <v>714.94</v>
      </c>
      <c r="F302" s="41"/>
      <c r="G302" s="42"/>
      <c r="H302" s="41">
        <v>790.0</v>
      </c>
      <c r="I302" s="41">
        <v>635.35</v>
      </c>
      <c r="J302" s="41">
        <v>683.41</v>
      </c>
      <c r="K302" s="41">
        <v>917.99</v>
      </c>
      <c r="L302" s="30"/>
      <c r="M302" s="30"/>
      <c r="N302" s="30"/>
      <c r="O302" s="30"/>
      <c r="P302" s="30"/>
      <c r="Q302" s="30"/>
      <c r="R302" s="30"/>
      <c r="S302" s="48"/>
      <c r="T302" s="35"/>
      <c r="U302" s="36" t="b">
        <f>IF(U301&lt;T301,TRUE,FALSE)</f>
        <v>1</v>
      </c>
      <c r="V302" s="48"/>
      <c r="W302" s="48"/>
      <c r="X302" s="48"/>
      <c r="Y302" s="48"/>
      <c r="Z302" s="48"/>
      <c r="AA302" s="48"/>
      <c r="AB302" s="48"/>
      <c r="AC302" s="48"/>
    </row>
    <row r="303" ht="22.5" customHeight="1">
      <c r="A303" s="16">
        <v>151.0</v>
      </c>
      <c r="B303" s="59" t="s">
        <v>6</v>
      </c>
      <c r="C303" s="51">
        <v>817309.0</v>
      </c>
      <c r="D303" s="60" t="s">
        <v>483</v>
      </c>
      <c r="E303" s="20"/>
      <c r="F303" s="20"/>
      <c r="G303" s="21" t="s">
        <v>22</v>
      </c>
      <c r="H303" s="20"/>
      <c r="I303" s="20" t="s">
        <v>92</v>
      </c>
      <c r="J303" s="20" t="s">
        <v>135</v>
      </c>
      <c r="K303" s="20" t="s">
        <v>136</v>
      </c>
      <c r="L303" s="23">
        <f>ROUND(AVERAGE(I304,J304,K304),2)</f>
        <v>207.1</v>
      </c>
      <c r="M303" s="40">
        <v>30.0</v>
      </c>
      <c r="N303" s="24">
        <v>0.0</v>
      </c>
      <c r="O303" s="40">
        <v>1.0</v>
      </c>
      <c r="P303" s="24">
        <v>0.0</v>
      </c>
      <c r="Q303" s="26">
        <f>SUM(M303:P304)</f>
        <v>31</v>
      </c>
      <c r="R303" s="27">
        <f>L303*Q303</f>
        <v>6420.1</v>
      </c>
      <c r="S303" s="6"/>
      <c r="T303" s="28">
        <f>SMALL(E304:K304,1)+(SMALL(E304:K304,1)*0.5)</f>
        <v>294.75</v>
      </c>
      <c r="U303" s="29">
        <f>LARGE(E304:K304,1)</f>
        <v>310.91</v>
      </c>
      <c r="V303" s="6"/>
      <c r="W303" s="6"/>
      <c r="X303" s="6"/>
      <c r="Y303" s="6"/>
      <c r="Z303" s="6"/>
      <c r="AA303" s="6"/>
      <c r="AB303" s="6"/>
      <c r="AC303" s="6"/>
    </row>
    <row r="304" ht="47.25" customHeight="1">
      <c r="A304" s="30"/>
      <c r="B304" s="30"/>
      <c r="C304" s="30"/>
      <c r="D304" s="53"/>
      <c r="E304" s="41"/>
      <c r="F304" s="41"/>
      <c r="G304" s="70">
        <v>310.91</v>
      </c>
      <c r="H304" s="41"/>
      <c r="I304" s="41">
        <v>207.4</v>
      </c>
      <c r="J304" s="41">
        <v>196.5</v>
      </c>
      <c r="K304" s="41">
        <v>217.4</v>
      </c>
      <c r="L304" s="30"/>
      <c r="M304" s="30"/>
      <c r="N304" s="30"/>
      <c r="O304" s="30"/>
      <c r="P304" s="30"/>
      <c r="Q304" s="30"/>
      <c r="R304" s="30"/>
      <c r="S304" s="6"/>
      <c r="T304" s="35"/>
      <c r="U304" s="36" t="b">
        <f>IF(U303&lt;T303,TRUE,FALSE)</f>
        <v>0</v>
      </c>
      <c r="V304" s="6"/>
      <c r="W304" s="6"/>
      <c r="X304" s="6"/>
      <c r="Y304" s="6"/>
      <c r="Z304" s="6"/>
      <c r="AA304" s="6"/>
      <c r="AB304" s="6"/>
      <c r="AC304" s="6"/>
    </row>
    <row r="305" ht="19.5" customHeight="1">
      <c r="A305" s="16">
        <v>152.0</v>
      </c>
      <c r="B305" s="17" t="s">
        <v>6</v>
      </c>
      <c r="C305" s="120">
        <v>797759.0</v>
      </c>
      <c r="D305" s="38" t="s">
        <v>484</v>
      </c>
      <c r="E305" s="20"/>
      <c r="F305" s="20"/>
      <c r="G305" s="21"/>
      <c r="H305" s="20"/>
      <c r="I305" s="20" t="s">
        <v>485</v>
      </c>
      <c r="J305" s="20" t="s">
        <v>354</v>
      </c>
      <c r="K305" s="20" t="s">
        <v>486</v>
      </c>
      <c r="L305" s="23">
        <f>ROUND(AVERAGE(I306,J306,K306),2)</f>
        <v>80.56</v>
      </c>
      <c r="M305" s="40">
        <v>48.0</v>
      </c>
      <c r="N305" s="24">
        <v>13.0</v>
      </c>
      <c r="O305" s="40">
        <v>2.0</v>
      </c>
      <c r="P305" s="40">
        <v>1.0</v>
      </c>
      <c r="Q305" s="26">
        <f>SUM(M305:P306)</f>
        <v>64</v>
      </c>
      <c r="R305" s="27">
        <f>L305*Q305</f>
        <v>5155.84</v>
      </c>
      <c r="S305" s="48"/>
      <c r="T305" s="28">
        <f>SMALL(E306:K306,1)+(SMALL(E306:K306,1)*0.5)</f>
        <v>101.85</v>
      </c>
      <c r="U305" s="29">
        <f>LARGE(E306:K306,1)</f>
        <v>103.99</v>
      </c>
      <c r="V305" s="48"/>
      <c r="W305" s="48"/>
      <c r="X305" s="48"/>
      <c r="Y305" s="48"/>
      <c r="Z305" s="48"/>
      <c r="AA305" s="48"/>
      <c r="AB305" s="48"/>
      <c r="AC305" s="48"/>
    </row>
    <row r="306" ht="19.5" customHeight="1">
      <c r="A306" s="30"/>
      <c r="B306" s="30"/>
      <c r="C306" s="121"/>
      <c r="D306" s="30"/>
      <c r="E306" s="41"/>
      <c r="F306" s="41"/>
      <c r="G306" s="42"/>
      <c r="H306" s="41"/>
      <c r="I306" s="41">
        <v>69.8</v>
      </c>
      <c r="J306" s="41">
        <v>103.99</v>
      </c>
      <c r="K306" s="41">
        <v>67.9</v>
      </c>
      <c r="L306" s="30"/>
      <c r="M306" s="30"/>
      <c r="N306" s="30"/>
      <c r="O306" s="30"/>
      <c r="P306" s="30"/>
      <c r="Q306" s="30"/>
      <c r="R306" s="30"/>
      <c r="S306" s="48"/>
      <c r="T306" s="35"/>
      <c r="U306" s="36" t="b">
        <f>IF(U305&lt;T305,TRUE,FALSE)</f>
        <v>0</v>
      </c>
      <c r="V306" s="48"/>
      <c r="W306" s="48"/>
      <c r="X306" s="48"/>
      <c r="Y306" s="48"/>
      <c r="Z306" s="48"/>
      <c r="AA306" s="48"/>
      <c r="AB306" s="48"/>
      <c r="AC306" s="48"/>
    </row>
    <row r="307" ht="19.5" customHeight="1">
      <c r="A307" s="16">
        <v>153.0</v>
      </c>
      <c r="B307" s="17" t="s">
        <v>6</v>
      </c>
      <c r="C307" s="120">
        <v>799821.0</v>
      </c>
      <c r="D307" s="126" t="s">
        <v>487</v>
      </c>
      <c r="E307" s="20"/>
      <c r="F307" s="20"/>
      <c r="G307" s="21" t="s">
        <v>22</v>
      </c>
      <c r="H307" s="20" t="s">
        <v>117</v>
      </c>
      <c r="I307" s="20" t="s">
        <v>488</v>
      </c>
      <c r="J307" s="20" t="s">
        <v>489</v>
      </c>
      <c r="K307" s="20" t="s">
        <v>442</v>
      </c>
      <c r="L307" s="23">
        <f>ROUND(AVERAGE(I308:K308),2)</f>
        <v>76.13</v>
      </c>
      <c r="M307" s="40">
        <v>50.0</v>
      </c>
      <c r="N307" s="24">
        <v>5.0</v>
      </c>
      <c r="O307" s="40">
        <v>0.0</v>
      </c>
      <c r="P307" s="40">
        <v>0.0</v>
      </c>
      <c r="Q307" s="26">
        <f>SUM(M307:P308)</f>
        <v>55</v>
      </c>
      <c r="R307" s="27">
        <f>L307*Q307</f>
        <v>4187.15</v>
      </c>
      <c r="S307" s="48"/>
      <c r="T307" s="28">
        <f>SMALL(E308:K308,1)+(SMALL(E308:K308,1)*0.5)</f>
        <v>81</v>
      </c>
      <c r="U307" s="29">
        <f>LARGE(E308:K308,1)</f>
        <v>84.9</v>
      </c>
      <c r="V307" s="48"/>
      <c r="W307" s="48"/>
      <c r="X307" s="48"/>
      <c r="Y307" s="48"/>
      <c r="Z307" s="48"/>
      <c r="AA307" s="48"/>
      <c r="AB307" s="48"/>
      <c r="AC307" s="48"/>
    </row>
    <row r="308" ht="19.5" customHeight="1">
      <c r="A308" s="30"/>
      <c r="B308" s="30"/>
      <c r="C308" s="121"/>
      <c r="D308" s="30"/>
      <c r="E308" s="41"/>
      <c r="F308" s="41"/>
      <c r="G308" s="70">
        <v>54.0</v>
      </c>
      <c r="H308" s="46">
        <v>56.45</v>
      </c>
      <c r="I308" s="41">
        <v>58.9</v>
      </c>
      <c r="J308" s="41">
        <v>84.59</v>
      </c>
      <c r="K308" s="41">
        <v>84.9</v>
      </c>
      <c r="L308" s="30"/>
      <c r="M308" s="30"/>
      <c r="N308" s="30"/>
      <c r="O308" s="30"/>
      <c r="P308" s="30"/>
      <c r="Q308" s="30"/>
      <c r="R308" s="30"/>
      <c r="S308" s="48"/>
      <c r="T308" s="35"/>
      <c r="U308" s="36" t="b">
        <f>IF(U307&lt;T307,TRUE,FALSE)</f>
        <v>0</v>
      </c>
      <c r="V308" s="48"/>
      <c r="W308" s="48"/>
      <c r="X308" s="48"/>
      <c r="Y308" s="48"/>
      <c r="Z308" s="48"/>
      <c r="AA308" s="48"/>
      <c r="AB308" s="48"/>
      <c r="AC308" s="48"/>
    </row>
    <row r="309" ht="20.25" customHeight="1">
      <c r="A309" s="16">
        <v>154.0</v>
      </c>
      <c r="B309" s="17" t="s">
        <v>6</v>
      </c>
      <c r="C309" s="51">
        <v>817317.0</v>
      </c>
      <c r="D309" s="52" t="s">
        <v>490</v>
      </c>
      <c r="E309" s="20"/>
      <c r="F309" s="20"/>
      <c r="G309" s="21" t="s">
        <v>22</v>
      </c>
      <c r="H309" s="20"/>
      <c r="I309" s="20" t="s">
        <v>491</v>
      </c>
      <c r="J309" s="20" t="s">
        <v>492</v>
      </c>
      <c r="K309" s="20" t="s">
        <v>118</v>
      </c>
      <c r="L309" s="23">
        <f>ROUND(AVERAGE(G310,I310,J310),2)</f>
        <v>213.27</v>
      </c>
      <c r="M309" s="40">
        <v>1803.0</v>
      </c>
      <c r="N309" s="24">
        <v>0.0</v>
      </c>
      <c r="O309" s="40">
        <v>0.0</v>
      </c>
      <c r="P309" s="40">
        <v>0.0</v>
      </c>
      <c r="Q309" s="26">
        <f>SUM(M309:P310)</f>
        <v>1803</v>
      </c>
      <c r="R309" s="27">
        <f>L309*Q309</f>
        <v>384525.81</v>
      </c>
      <c r="S309" s="61"/>
      <c r="T309" s="28">
        <f>SMALL(E310:K310,1)+(SMALL(E310:K310,1)*0.5)</f>
        <v>233.85</v>
      </c>
      <c r="U309" s="29">
        <f>LARGE(E310:K310,1)</f>
        <v>260</v>
      </c>
      <c r="V309" s="6"/>
      <c r="W309" s="6"/>
      <c r="X309" s="6"/>
      <c r="Y309" s="6"/>
      <c r="Z309" s="6"/>
      <c r="AA309" s="6"/>
      <c r="AB309" s="6"/>
      <c r="AC309" s="6"/>
    </row>
    <row r="310" ht="50.25" customHeight="1">
      <c r="A310" s="30"/>
      <c r="B310" s="30"/>
      <c r="C310" s="30"/>
      <c r="D310" s="53"/>
      <c r="E310" s="41"/>
      <c r="F310" s="41"/>
      <c r="G310" s="42">
        <v>260.0</v>
      </c>
      <c r="H310" s="41"/>
      <c r="I310" s="41">
        <v>189.9</v>
      </c>
      <c r="J310" s="41">
        <v>189.9</v>
      </c>
      <c r="K310" s="46">
        <v>155.9</v>
      </c>
      <c r="L310" s="30"/>
      <c r="M310" s="30"/>
      <c r="N310" s="30"/>
      <c r="O310" s="30"/>
      <c r="P310" s="30"/>
      <c r="Q310" s="30"/>
      <c r="R310" s="30"/>
      <c r="S310" s="61"/>
      <c r="T310" s="35"/>
      <c r="U310" s="36" t="b">
        <f>IF(U309&lt;T309,TRUE,FALSE)</f>
        <v>0</v>
      </c>
      <c r="V310" s="6"/>
      <c r="W310" s="6"/>
      <c r="X310" s="6"/>
      <c r="Y310" s="6"/>
      <c r="Z310" s="6"/>
      <c r="AA310" s="6"/>
      <c r="AB310" s="6"/>
      <c r="AC310" s="6"/>
    </row>
    <row r="311" ht="22.5" customHeight="1">
      <c r="A311" s="16">
        <v>155.0</v>
      </c>
      <c r="B311" s="17" t="s">
        <v>6</v>
      </c>
      <c r="C311" s="51">
        <v>817425.0</v>
      </c>
      <c r="D311" s="52" t="s">
        <v>493</v>
      </c>
      <c r="E311" s="20"/>
      <c r="F311" s="20"/>
      <c r="G311" s="21" t="s">
        <v>22</v>
      </c>
      <c r="H311" s="20"/>
      <c r="I311" s="20" t="s">
        <v>491</v>
      </c>
      <c r="J311" s="20" t="s">
        <v>492</v>
      </c>
      <c r="K311" s="20" t="s">
        <v>118</v>
      </c>
      <c r="L311" s="23">
        <f>ROUND(AVERAGE(G312,I312,J312),2)</f>
        <v>213.27</v>
      </c>
      <c r="M311" s="40">
        <v>600.0</v>
      </c>
      <c r="N311" s="24">
        <v>0.0</v>
      </c>
      <c r="O311" s="40">
        <v>0.0</v>
      </c>
      <c r="P311" s="40">
        <v>0.0</v>
      </c>
      <c r="Q311" s="26">
        <f>SUM(M311:P312)</f>
        <v>600</v>
      </c>
      <c r="R311" s="27">
        <f>L311*Q311</f>
        <v>127962</v>
      </c>
      <c r="S311" s="61"/>
      <c r="T311" s="28">
        <f>SMALL(E312:K312,1)+(SMALL(E312:K312,1)*0.5)</f>
        <v>233.85</v>
      </c>
      <c r="U311" s="29">
        <f>LARGE(E312:K312,1)</f>
        <v>260</v>
      </c>
      <c r="V311" s="6"/>
      <c r="W311" s="6"/>
      <c r="X311" s="6"/>
      <c r="Y311" s="6"/>
      <c r="Z311" s="6"/>
      <c r="AA311" s="6"/>
      <c r="AB311" s="6"/>
      <c r="AC311" s="6"/>
    </row>
    <row r="312" ht="57.0" customHeight="1">
      <c r="A312" s="30"/>
      <c r="B312" s="30"/>
      <c r="C312" s="30"/>
      <c r="D312" s="53"/>
      <c r="E312" s="41"/>
      <c r="F312" s="41"/>
      <c r="G312" s="42">
        <v>260.0</v>
      </c>
      <c r="H312" s="41"/>
      <c r="I312" s="41">
        <v>189.9</v>
      </c>
      <c r="J312" s="41">
        <v>189.9</v>
      </c>
      <c r="K312" s="46">
        <v>155.9</v>
      </c>
      <c r="L312" s="30"/>
      <c r="M312" s="30"/>
      <c r="N312" s="30"/>
      <c r="O312" s="30"/>
      <c r="P312" s="30"/>
      <c r="Q312" s="30"/>
      <c r="R312" s="30"/>
      <c r="S312" s="61"/>
      <c r="T312" s="35"/>
      <c r="U312" s="36" t="b">
        <f>IF(U311&lt;T311,TRUE,FALSE)</f>
        <v>0</v>
      </c>
      <c r="V312" s="6"/>
      <c r="W312" s="6"/>
      <c r="X312" s="6"/>
      <c r="Y312" s="6"/>
      <c r="Z312" s="6"/>
      <c r="AA312" s="6"/>
      <c r="AB312" s="6"/>
      <c r="AC312" s="6"/>
    </row>
    <row r="313" ht="19.5" customHeight="1">
      <c r="A313" s="16">
        <v>156.0</v>
      </c>
      <c r="B313" s="17" t="s">
        <v>6</v>
      </c>
      <c r="C313" s="127">
        <v>803884.0</v>
      </c>
      <c r="D313" s="38" t="s">
        <v>494</v>
      </c>
      <c r="E313" s="20"/>
      <c r="F313" s="20"/>
      <c r="G313" s="21" t="s">
        <v>22</v>
      </c>
      <c r="H313" s="20" t="s">
        <v>162</v>
      </c>
      <c r="I313" s="20" t="s">
        <v>495</v>
      </c>
      <c r="J313" s="20" t="s">
        <v>496</v>
      </c>
      <c r="K313" s="20" t="s">
        <v>336</v>
      </c>
      <c r="L313" s="23">
        <f>ROUND(AVERAGE(G314,I314:K314),2)</f>
        <v>69.65</v>
      </c>
      <c r="M313" s="40">
        <v>34.0</v>
      </c>
      <c r="N313" s="24">
        <v>0.0</v>
      </c>
      <c r="O313" s="40">
        <v>1.0</v>
      </c>
      <c r="P313" s="40">
        <v>15.0</v>
      </c>
      <c r="Q313" s="26">
        <f>SUM(M313:P314)</f>
        <v>50</v>
      </c>
      <c r="R313" s="27">
        <f>L313*Q313</f>
        <v>3482.5</v>
      </c>
      <c r="S313" s="48"/>
      <c r="T313" s="28">
        <f>SMALL(E314:K314,1)+(SMALL(E314:K314,1)*0.5)</f>
        <v>81</v>
      </c>
      <c r="U313" s="29">
        <f>LARGE(E314:K314,1)</f>
        <v>73.78</v>
      </c>
      <c r="V313" s="48"/>
      <c r="W313" s="48"/>
      <c r="X313" s="48"/>
      <c r="Y313" s="48"/>
      <c r="Z313" s="48"/>
      <c r="AA313" s="48"/>
      <c r="AB313" s="48"/>
      <c r="AC313" s="48"/>
    </row>
    <row r="314" ht="19.5" customHeight="1">
      <c r="A314" s="30"/>
      <c r="B314" s="30"/>
      <c r="C314" s="121"/>
      <c r="D314" s="30"/>
      <c r="E314" s="41"/>
      <c r="F314" s="41"/>
      <c r="G314" s="42">
        <v>73.78</v>
      </c>
      <c r="H314" s="46">
        <v>54.0</v>
      </c>
      <c r="I314" s="41">
        <v>69.9</v>
      </c>
      <c r="J314" s="41">
        <v>65.0</v>
      </c>
      <c r="K314" s="41">
        <v>69.9</v>
      </c>
      <c r="L314" s="30"/>
      <c r="M314" s="30"/>
      <c r="N314" s="30"/>
      <c r="O314" s="30"/>
      <c r="P314" s="30"/>
      <c r="Q314" s="30"/>
      <c r="R314" s="30"/>
      <c r="S314" s="48"/>
      <c r="T314" s="35"/>
      <c r="U314" s="36" t="b">
        <f>IF(U313&lt;T313,TRUE,FALSE)</f>
        <v>1</v>
      </c>
      <c r="V314" s="48"/>
      <c r="W314" s="48"/>
      <c r="X314" s="48"/>
      <c r="Y314" s="48"/>
      <c r="Z314" s="48"/>
      <c r="AA314" s="48"/>
      <c r="AB314" s="48"/>
      <c r="AC314" s="48"/>
    </row>
    <row r="315" ht="19.5" customHeight="1">
      <c r="A315" s="16">
        <v>157.0</v>
      </c>
      <c r="B315" s="59" t="s">
        <v>6</v>
      </c>
      <c r="C315" s="51">
        <v>817287.0</v>
      </c>
      <c r="D315" s="52" t="s">
        <v>497</v>
      </c>
      <c r="E315" s="20"/>
      <c r="F315" s="20"/>
      <c r="G315" s="21" t="s">
        <v>22</v>
      </c>
      <c r="H315" s="20"/>
      <c r="I315" s="20" t="s">
        <v>262</v>
      </c>
      <c r="J315" s="20" t="s">
        <v>140</v>
      </c>
      <c r="K315" s="20" t="s">
        <v>247</v>
      </c>
      <c r="L315" s="23">
        <f>ROUND(AVERAGE(G316:K316),2)</f>
        <v>551.23</v>
      </c>
      <c r="M315" s="40">
        <v>40.0</v>
      </c>
      <c r="N315" s="24">
        <v>0.0</v>
      </c>
      <c r="O315" s="40">
        <v>0.0</v>
      </c>
      <c r="P315" s="24">
        <v>1.0</v>
      </c>
      <c r="Q315" s="26">
        <f>SUM(M315:P316)</f>
        <v>41</v>
      </c>
      <c r="R315" s="27">
        <f>L315*Q315</f>
        <v>22600.43</v>
      </c>
      <c r="S315" s="6"/>
      <c r="T315" s="28">
        <f>SMALL(E316:K316,1)+(SMALL(E316:K316,1)*0.5)</f>
        <v>774.09</v>
      </c>
      <c r="U315" s="29">
        <f>LARGE(E316:K316,1)</f>
        <v>599</v>
      </c>
      <c r="V315" s="48"/>
      <c r="W315" s="48"/>
      <c r="X315" s="48"/>
      <c r="Y315" s="48"/>
      <c r="Z315" s="48"/>
      <c r="AA315" s="48"/>
      <c r="AB315" s="48"/>
      <c r="AC315" s="48"/>
    </row>
    <row r="316" ht="19.5" customHeight="1">
      <c r="A316" s="30"/>
      <c r="B316" s="30"/>
      <c r="C316" s="30"/>
      <c r="D316" s="53"/>
      <c r="E316" s="41"/>
      <c r="F316" s="41"/>
      <c r="G316" s="42">
        <v>522.5</v>
      </c>
      <c r="H316" s="41"/>
      <c r="I316" s="41">
        <v>516.06</v>
      </c>
      <c r="J316" s="41">
        <v>599.0</v>
      </c>
      <c r="K316" s="41">
        <v>567.36</v>
      </c>
      <c r="L316" s="30"/>
      <c r="M316" s="30"/>
      <c r="N316" s="30"/>
      <c r="O316" s="30"/>
      <c r="P316" s="30"/>
      <c r="Q316" s="30"/>
      <c r="R316" s="30"/>
      <c r="S316" s="6"/>
      <c r="T316" s="35"/>
      <c r="U316" s="36" t="b">
        <f>IF(U315&lt;T315,TRUE,FALSE)</f>
        <v>1</v>
      </c>
      <c r="V316" s="48"/>
      <c r="W316" s="48"/>
      <c r="X316" s="48"/>
      <c r="Y316" s="48"/>
      <c r="Z316" s="48"/>
      <c r="AA316" s="48"/>
      <c r="AB316" s="48"/>
      <c r="AC316" s="48"/>
    </row>
    <row r="317" ht="19.5" customHeight="1">
      <c r="A317" s="16">
        <v>158.0</v>
      </c>
      <c r="B317" s="17" t="s">
        <v>6</v>
      </c>
      <c r="C317" s="18">
        <v>810229.0</v>
      </c>
      <c r="D317" s="128" t="s">
        <v>498</v>
      </c>
      <c r="E317" s="20"/>
      <c r="F317" s="20"/>
      <c r="G317" s="21"/>
      <c r="H317" s="20"/>
      <c r="I317" s="20" t="s">
        <v>499</v>
      </c>
      <c r="J317" s="20" t="s">
        <v>33</v>
      </c>
      <c r="K317" s="20" t="s">
        <v>500</v>
      </c>
      <c r="L317" s="23">
        <f>ROUND(AVERAGE(I318,J318,K318),2)</f>
        <v>72.93</v>
      </c>
      <c r="M317" s="40">
        <v>108.0</v>
      </c>
      <c r="N317" s="24">
        <v>12.0</v>
      </c>
      <c r="O317" s="40">
        <v>7.0</v>
      </c>
      <c r="P317" s="40">
        <v>13.0</v>
      </c>
      <c r="Q317" s="26">
        <f>SUM(M317:P318)</f>
        <v>140</v>
      </c>
      <c r="R317" s="27">
        <f>L317*Q317</f>
        <v>10210.2</v>
      </c>
      <c r="S317" s="48"/>
      <c r="T317" s="28">
        <f>SMALL(E318:K318,1)+(SMALL(E318:K318,1)*0.5)</f>
        <v>103.5</v>
      </c>
      <c r="U317" s="29">
        <f>LARGE(E318:K318,1)</f>
        <v>79.99</v>
      </c>
      <c r="V317" s="48"/>
      <c r="W317" s="48"/>
      <c r="X317" s="48"/>
      <c r="Y317" s="48"/>
      <c r="Z317" s="48"/>
      <c r="AA317" s="48"/>
      <c r="AB317" s="48"/>
      <c r="AC317" s="48"/>
    </row>
    <row r="318" ht="19.5" customHeight="1">
      <c r="A318" s="30"/>
      <c r="B318" s="30"/>
      <c r="C318" s="30"/>
      <c r="D318" s="30"/>
      <c r="E318" s="41"/>
      <c r="F318" s="41"/>
      <c r="G318" s="42"/>
      <c r="H318" s="41"/>
      <c r="I318" s="41">
        <v>69.79</v>
      </c>
      <c r="J318" s="41">
        <v>79.99</v>
      </c>
      <c r="K318" s="41">
        <v>69.0</v>
      </c>
      <c r="L318" s="30"/>
      <c r="M318" s="30"/>
      <c r="N318" s="30"/>
      <c r="O318" s="30"/>
      <c r="P318" s="30"/>
      <c r="Q318" s="30"/>
      <c r="R318" s="30"/>
      <c r="S318" s="48"/>
      <c r="T318" s="35"/>
      <c r="U318" s="36" t="b">
        <f>IF(U317&lt;T317,TRUE,FALSE)</f>
        <v>1</v>
      </c>
      <c r="V318" s="48"/>
      <c r="W318" s="48"/>
      <c r="X318" s="48"/>
      <c r="Y318" s="48"/>
      <c r="Z318" s="48"/>
      <c r="AA318" s="48"/>
      <c r="AB318" s="48"/>
      <c r="AC318" s="48"/>
    </row>
    <row r="319" ht="19.5" customHeight="1">
      <c r="A319" s="16">
        <v>159.0</v>
      </c>
      <c r="B319" s="17" t="s">
        <v>6</v>
      </c>
      <c r="C319" s="18">
        <v>797774.0</v>
      </c>
      <c r="D319" s="38" t="s">
        <v>501</v>
      </c>
      <c r="E319" s="20"/>
      <c r="F319" s="20" t="s">
        <v>502</v>
      </c>
      <c r="G319" s="21" t="s">
        <v>22</v>
      </c>
      <c r="H319" s="20" t="s">
        <v>117</v>
      </c>
      <c r="I319" s="20" t="s">
        <v>195</v>
      </c>
      <c r="J319" s="20" t="s">
        <v>412</v>
      </c>
      <c r="K319" s="20" t="s">
        <v>503</v>
      </c>
      <c r="L319" s="23">
        <f>ROUND(AVERAGE(G320:K320),2)</f>
        <v>19.2</v>
      </c>
      <c r="M319" s="40">
        <v>165.0</v>
      </c>
      <c r="N319" s="24">
        <v>22.0</v>
      </c>
      <c r="O319" s="40">
        <v>18.0</v>
      </c>
      <c r="P319" s="40">
        <v>32.0</v>
      </c>
      <c r="Q319" s="26">
        <f>SUM(M319:P320)</f>
        <v>237</v>
      </c>
      <c r="R319" s="27">
        <f>L319*Q319</f>
        <v>4550.4</v>
      </c>
      <c r="S319" s="48"/>
      <c r="T319" s="28">
        <f>SMALL(E320:K320,1)+(SMALL(E320:K320,1)*0.5)</f>
        <v>8.61</v>
      </c>
      <c r="U319" s="29">
        <f>LARGE(E320:K320,1)</f>
        <v>23</v>
      </c>
      <c r="V319" s="48"/>
      <c r="W319" s="48"/>
      <c r="X319" s="48"/>
      <c r="Y319" s="48"/>
      <c r="Z319" s="48"/>
      <c r="AA319" s="48"/>
      <c r="AB319" s="48"/>
      <c r="AC319" s="48"/>
    </row>
    <row r="320" ht="19.5" customHeight="1">
      <c r="A320" s="30"/>
      <c r="B320" s="30"/>
      <c r="C320" s="30"/>
      <c r="D320" s="30"/>
      <c r="E320" s="41"/>
      <c r="F320" s="46">
        <v>5.74</v>
      </c>
      <c r="G320" s="42">
        <v>21.06</v>
      </c>
      <c r="H320" s="41">
        <v>16.47</v>
      </c>
      <c r="I320" s="41">
        <v>23.0</v>
      </c>
      <c r="J320" s="41">
        <v>19.99</v>
      </c>
      <c r="K320" s="41">
        <v>15.5</v>
      </c>
      <c r="L320" s="30"/>
      <c r="M320" s="30"/>
      <c r="N320" s="30"/>
      <c r="O320" s="30"/>
      <c r="P320" s="30"/>
      <c r="Q320" s="30"/>
      <c r="R320" s="30"/>
      <c r="S320" s="48"/>
      <c r="T320" s="35"/>
      <c r="U320" s="36" t="b">
        <f>IF(U319&lt;T319,TRUE,FALSE)</f>
        <v>0</v>
      </c>
      <c r="V320" s="48"/>
      <c r="W320" s="48"/>
      <c r="X320" s="48"/>
      <c r="Y320" s="48"/>
      <c r="Z320" s="48"/>
      <c r="AA320" s="48"/>
      <c r="AB320" s="48"/>
      <c r="AC320" s="48"/>
    </row>
    <row r="321" ht="15.75" customHeight="1">
      <c r="A321" s="129"/>
      <c r="B321" s="2"/>
      <c r="C321" s="2"/>
      <c r="D321" s="3"/>
      <c r="E321" s="129"/>
      <c r="F321" s="2"/>
      <c r="G321" s="2"/>
      <c r="H321" s="2"/>
      <c r="I321" s="2"/>
      <c r="J321" s="2"/>
      <c r="K321" s="2"/>
      <c r="L321" s="2"/>
      <c r="M321" s="2"/>
      <c r="N321" s="2"/>
      <c r="O321" s="2"/>
      <c r="P321" s="3"/>
      <c r="Q321" s="130" t="s">
        <v>504</v>
      </c>
      <c r="R321" s="131">
        <f>SUM(R3:R320)</f>
        <v>3958158.62</v>
      </c>
    </row>
    <row r="322" ht="15.75" customHeight="1">
      <c r="A322" s="132"/>
      <c r="C322" s="133"/>
      <c r="Q322" s="134"/>
    </row>
    <row r="323" ht="11.25" customHeight="1">
      <c r="A323" s="135"/>
      <c r="B323" s="136"/>
      <c r="C323" s="136"/>
      <c r="D323" s="137"/>
      <c r="E323" s="138"/>
      <c r="F323" s="138"/>
      <c r="G323" s="138"/>
      <c r="H323" s="138"/>
      <c r="I323" s="138"/>
      <c r="J323" s="138"/>
      <c r="K323" s="138"/>
      <c r="L323" s="138"/>
      <c r="M323" s="138"/>
      <c r="N323" s="138"/>
      <c r="O323" s="138"/>
      <c r="P323" s="138"/>
      <c r="Q323" s="139"/>
      <c r="R323" s="6"/>
      <c r="S323" s="6"/>
      <c r="T323" s="6"/>
      <c r="U323" s="6"/>
      <c r="V323" s="6"/>
      <c r="W323" s="6"/>
      <c r="X323" s="6"/>
      <c r="Y323" s="6"/>
      <c r="Z323" s="6"/>
      <c r="AA323" s="6"/>
      <c r="AB323" s="6"/>
      <c r="AC323" s="6"/>
    </row>
    <row r="324" ht="25.5" customHeight="1">
      <c r="A324" s="140"/>
      <c r="E324" s="138"/>
      <c r="F324" s="138"/>
      <c r="G324" s="138"/>
      <c r="H324" s="138"/>
      <c r="I324" s="138"/>
      <c r="J324" s="138"/>
      <c r="K324" s="138"/>
      <c r="L324" s="138"/>
      <c r="M324" s="138"/>
      <c r="N324" s="138"/>
      <c r="O324" s="138"/>
      <c r="P324" s="138"/>
      <c r="R324" s="6"/>
      <c r="S324" s="6"/>
      <c r="T324" s="6"/>
      <c r="U324" s="6"/>
      <c r="V324" s="6"/>
      <c r="W324" s="6"/>
      <c r="X324" s="6"/>
      <c r="Y324" s="6"/>
      <c r="Z324" s="6"/>
      <c r="AA324" s="6"/>
      <c r="AB324" s="6"/>
      <c r="AC324" s="6"/>
    </row>
    <row r="325" ht="11.25" customHeight="1">
      <c r="A325" s="136"/>
      <c r="E325" s="138"/>
      <c r="F325" s="138"/>
      <c r="G325" s="138"/>
      <c r="H325" s="138"/>
      <c r="I325" s="138"/>
      <c r="J325" s="138"/>
      <c r="K325" s="138"/>
      <c r="L325" s="138"/>
      <c r="M325" s="138"/>
      <c r="N325" s="138"/>
      <c r="O325" s="138"/>
      <c r="P325" s="138"/>
      <c r="Q325" s="139"/>
      <c r="R325" s="6"/>
      <c r="S325" s="6"/>
      <c r="T325" s="6"/>
      <c r="U325" s="6"/>
      <c r="V325" s="6"/>
      <c r="W325" s="6"/>
      <c r="X325" s="6"/>
      <c r="Y325" s="6"/>
      <c r="Z325" s="6"/>
      <c r="AA325" s="6"/>
      <c r="AB325" s="6"/>
      <c r="AC325" s="6"/>
    </row>
    <row r="326" ht="11.25" customHeight="1">
      <c r="A326" s="136"/>
      <c r="E326" s="138"/>
      <c r="F326" s="138"/>
      <c r="G326" s="138"/>
      <c r="H326" s="138"/>
      <c r="I326" s="138"/>
      <c r="J326" s="138"/>
      <c r="K326" s="138"/>
      <c r="L326" s="138"/>
      <c r="M326" s="138"/>
      <c r="N326" s="138"/>
      <c r="O326" s="138"/>
      <c r="P326" s="138"/>
      <c r="R326" s="6"/>
      <c r="S326" s="6"/>
      <c r="T326" s="6"/>
      <c r="U326" s="6"/>
      <c r="V326" s="6"/>
      <c r="W326" s="6"/>
      <c r="X326" s="6"/>
      <c r="Y326" s="6"/>
      <c r="Z326" s="6"/>
      <c r="AA326" s="6"/>
      <c r="AB326" s="6"/>
      <c r="AC326" s="6"/>
    </row>
    <row r="327" ht="11.25" customHeight="1">
      <c r="A327" s="135"/>
      <c r="B327" s="136"/>
      <c r="C327" s="136"/>
      <c r="D327" s="137"/>
      <c r="E327" s="138"/>
      <c r="F327" s="138"/>
      <c r="G327" s="138"/>
      <c r="H327" s="138"/>
      <c r="I327" s="138"/>
      <c r="J327" s="138"/>
      <c r="K327" s="138"/>
      <c r="L327" s="138"/>
      <c r="M327" s="138"/>
      <c r="N327" s="138"/>
      <c r="O327" s="138"/>
      <c r="P327" s="138"/>
      <c r="Q327" s="139"/>
      <c r="R327" s="6"/>
      <c r="S327" s="6"/>
      <c r="T327" s="6"/>
      <c r="U327" s="6"/>
      <c r="V327" s="6"/>
      <c r="W327" s="6"/>
      <c r="X327" s="6"/>
      <c r="Y327" s="6"/>
      <c r="Z327" s="6"/>
      <c r="AA327" s="6"/>
      <c r="AB327" s="6"/>
      <c r="AC327" s="6"/>
    </row>
    <row r="328" ht="11.25" customHeight="1">
      <c r="A328" s="135"/>
      <c r="B328" s="136"/>
      <c r="C328" s="136"/>
      <c r="D328" s="137"/>
      <c r="E328" s="138"/>
      <c r="F328" s="138"/>
      <c r="G328" s="138"/>
      <c r="H328" s="138"/>
      <c r="I328" s="138"/>
      <c r="J328" s="138"/>
      <c r="K328" s="138"/>
      <c r="L328" s="138"/>
      <c r="M328" s="138"/>
      <c r="N328" s="138"/>
      <c r="O328" s="138"/>
      <c r="P328" s="138"/>
      <c r="R328" s="6"/>
      <c r="S328" s="6"/>
      <c r="T328" s="6"/>
      <c r="U328" s="6"/>
      <c r="V328" s="6"/>
      <c r="W328" s="6"/>
      <c r="X328" s="6"/>
      <c r="Y328" s="6"/>
      <c r="Z328" s="6"/>
      <c r="AA328" s="6"/>
      <c r="AB328" s="6"/>
      <c r="AC328" s="6"/>
    </row>
    <row r="329" ht="15.75" customHeight="1">
      <c r="C329" s="133"/>
    </row>
    <row r="330" ht="15.75" customHeight="1">
      <c r="C330" s="133"/>
    </row>
    <row r="331" ht="15.75" customHeight="1">
      <c r="C331" s="133"/>
    </row>
    <row r="332" ht="15.75" customHeight="1">
      <c r="C332" s="133"/>
    </row>
    <row r="333" ht="15.75" customHeight="1">
      <c r="C333" s="133"/>
    </row>
    <row r="334" ht="15.75" customHeight="1">
      <c r="C334" s="133"/>
    </row>
    <row r="335" ht="15.75" customHeight="1">
      <c r="C335" s="133"/>
    </row>
    <row r="336" ht="15.75" customHeight="1">
      <c r="C336" s="133"/>
    </row>
    <row r="337" ht="15.75" customHeight="1">
      <c r="C337" s="133"/>
    </row>
    <row r="338" ht="15.75" customHeight="1">
      <c r="C338" s="133"/>
    </row>
    <row r="339" ht="15.75" customHeight="1">
      <c r="C339" s="133"/>
    </row>
    <row r="340" ht="15.75" customHeight="1">
      <c r="C340" s="133"/>
    </row>
    <row r="341" ht="15.75" customHeight="1">
      <c r="C341" s="133"/>
    </row>
    <row r="342" ht="15.75" customHeight="1">
      <c r="C342" s="133"/>
    </row>
    <row r="343" ht="15.75" customHeight="1">
      <c r="C343" s="133"/>
    </row>
    <row r="344" ht="15.75" customHeight="1">
      <c r="C344" s="133"/>
    </row>
    <row r="345" ht="11.25" customHeight="1">
      <c r="A345" s="135"/>
      <c r="B345" s="136"/>
      <c r="C345" s="136"/>
      <c r="D345" s="137"/>
      <c r="E345" s="138"/>
      <c r="F345" s="138"/>
      <c r="G345" s="138"/>
      <c r="H345" s="138"/>
      <c r="I345" s="138"/>
      <c r="J345" s="138"/>
      <c r="K345" s="138"/>
      <c r="L345" s="138"/>
      <c r="M345" s="138"/>
      <c r="N345" s="138"/>
      <c r="O345" s="138"/>
      <c r="P345" s="138"/>
      <c r="Q345" s="139"/>
      <c r="R345" s="6"/>
      <c r="S345" s="6"/>
      <c r="T345" s="6"/>
      <c r="U345" s="6"/>
      <c r="V345" s="6"/>
      <c r="W345" s="6"/>
      <c r="X345" s="6"/>
      <c r="Y345" s="6"/>
      <c r="Z345" s="6"/>
      <c r="AA345" s="6"/>
      <c r="AB345" s="6"/>
      <c r="AC345" s="6"/>
    </row>
    <row r="346" ht="11.25" customHeight="1">
      <c r="A346" s="135"/>
      <c r="B346" s="136"/>
      <c r="C346" s="136"/>
      <c r="D346" s="137"/>
      <c r="E346" s="138"/>
      <c r="F346" s="138"/>
      <c r="G346" s="138"/>
      <c r="H346" s="138"/>
      <c r="I346" s="138"/>
      <c r="J346" s="138"/>
      <c r="K346" s="138"/>
      <c r="L346" s="138"/>
      <c r="M346" s="138"/>
      <c r="N346" s="138"/>
      <c r="O346" s="138"/>
      <c r="P346" s="138"/>
      <c r="R346" s="6"/>
      <c r="S346" s="6"/>
      <c r="T346" s="6"/>
      <c r="U346" s="6"/>
      <c r="V346" s="6"/>
      <c r="W346" s="6"/>
      <c r="X346" s="6"/>
      <c r="Y346" s="6"/>
      <c r="Z346" s="6"/>
      <c r="AA346" s="6"/>
      <c r="AB346" s="6"/>
      <c r="AC346" s="6"/>
    </row>
    <row r="347" ht="11.25" customHeight="1">
      <c r="A347" s="135"/>
      <c r="B347" s="136"/>
      <c r="C347" s="136"/>
      <c r="D347" s="137"/>
      <c r="E347" s="138"/>
      <c r="F347" s="138"/>
      <c r="G347" s="138"/>
      <c r="H347" s="138"/>
      <c r="I347" s="138"/>
      <c r="J347" s="138"/>
      <c r="K347" s="138"/>
      <c r="L347" s="138"/>
      <c r="M347" s="138"/>
      <c r="N347" s="138"/>
      <c r="O347" s="138"/>
      <c r="P347" s="138"/>
      <c r="Q347" s="139"/>
      <c r="R347" s="6"/>
      <c r="S347" s="6"/>
      <c r="T347" s="6"/>
      <c r="U347" s="6"/>
      <c r="V347" s="6"/>
      <c r="W347" s="6"/>
      <c r="X347" s="6"/>
      <c r="Y347" s="6"/>
      <c r="Z347" s="6"/>
      <c r="AA347" s="6"/>
      <c r="AB347" s="6"/>
      <c r="AC347" s="6"/>
    </row>
    <row r="348" ht="11.25" customHeight="1">
      <c r="A348" s="135"/>
      <c r="B348" s="136"/>
      <c r="C348" s="136"/>
      <c r="D348" s="137"/>
      <c r="E348" s="138"/>
      <c r="F348" s="138"/>
      <c r="G348" s="138"/>
      <c r="H348" s="138"/>
      <c r="I348" s="138"/>
      <c r="J348" s="138"/>
      <c r="K348" s="138"/>
      <c r="L348" s="138"/>
      <c r="M348" s="138"/>
      <c r="N348" s="138"/>
      <c r="O348" s="138"/>
      <c r="P348" s="138"/>
      <c r="R348" s="6"/>
      <c r="S348" s="6"/>
      <c r="T348" s="6"/>
      <c r="U348" s="6"/>
      <c r="V348" s="6"/>
      <c r="W348" s="6"/>
      <c r="X348" s="6"/>
      <c r="Y348" s="6"/>
      <c r="Z348" s="6"/>
      <c r="AA348" s="6"/>
      <c r="AB348" s="6"/>
      <c r="AC348" s="6"/>
    </row>
    <row r="349" ht="11.25" customHeight="1">
      <c r="A349" s="135"/>
      <c r="B349" s="136"/>
      <c r="C349" s="136"/>
      <c r="D349" s="137"/>
      <c r="E349" s="138"/>
      <c r="F349" s="138"/>
      <c r="G349" s="138"/>
      <c r="H349" s="138"/>
      <c r="I349" s="138"/>
      <c r="J349" s="138"/>
      <c r="K349" s="138"/>
      <c r="L349" s="138"/>
      <c r="M349" s="138"/>
      <c r="N349" s="138"/>
      <c r="O349" s="138"/>
      <c r="P349" s="138"/>
      <c r="Q349" s="139"/>
      <c r="R349" s="6"/>
      <c r="S349" s="6"/>
      <c r="T349" s="6"/>
      <c r="U349" s="6"/>
      <c r="V349" s="6"/>
      <c r="W349" s="6"/>
      <c r="X349" s="6"/>
      <c r="Y349" s="6"/>
      <c r="Z349" s="6"/>
      <c r="AA349" s="6"/>
      <c r="AB349" s="6"/>
      <c r="AC349" s="6"/>
    </row>
    <row r="350" ht="11.25" customHeight="1">
      <c r="A350" s="135"/>
      <c r="B350" s="136"/>
      <c r="C350" s="136"/>
      <c r="D350" s="137"/>
      <c r="E350" s="138"/>
      <c r="F350" s="138"/>
      <c r="G350" s="138"/>
      <c r="H350" s="138"/>
      <c r="I350" s="138"/>
      <c r="J350" s="138"/>
      <c r="K350" s="138"/>
      <c r="L350" s="138"/>
      <c r="M350" s="138"/>
      <c r="N350" s="138"/>
      <c r="O350" s="138"/>
      <c r="P350" s="138"/>
      <c r="R350" s="6"/>
      <c r="S350" s="6"/>
      <c r="T350" s="6"/>
      <c r="U350" s="6"/>
      <c r="V350" s="6"/>
      <c r="W350" s="6"/>
      <c r="X350" s="6"/>
      <c r="Y350" s="6"/>
      <c r="Z350" s="6"/>
      <c r="AA350" s="6"/>
      <c r="AB350" s="6"/>
      <c r="AC350" s="6"/>
    </row>
    <row r="351" ht="11.25" customHeight="1">
      <c r="A351" s="135"/>
      <c r="B351" s="136"/>
      <c r="C351" s="136"/>
      <c r="D351" s="137"/>
      <c r="E351" s="138"/>
      <c r="F351" s="138"/>
      <c r="G351" s="138"/>
      <c r="H351" s="138"/>
      <c r="I351" s="138"/>
      <c r="J351" s="138"/>
      <c r="K351" s="138"/>
      <c r="L351" s="138"/>
      <c r="M351" s="138"/>
      <c r="N351" s="138"/>
      <c r="O351" s="138"/>
      <c r="P351" s="138"/>
      <c r="Q351" s="139"/>
      <c r="R351" s="6"/>
      <c r="S351" s="6"/>
      <c r="T351" s="6"/>
      <c r="U351" s="6"/>
      <c r="V351" s="6"/>
      <c r="W351" s="6"/>
      <c r="X351" s="6"/>
      <c r="Y351" s="6"/>
      <c r="Z351" s="6"/>
      <c r="AA351" s="6"/>
      <c r="AB351" s="6"/>
      <c r="AC351" s="6"/>
    </row>
    <row r="352" ht="11.25" customHeight="1">
      <c r="A352" s="135"/>
      <c r="B352" s="136"/>
      <c r="C352" s="136"/>
      <c r="D352" s="137"/>
      <c r="E352" s="138"/>
      <c r="F352" s="138"/>
      <c r="G352" s="138"/>
      <c r="H352" s="138"/>
      <c r="I352" s="138"/>
      <c r="J352" s="138"/>
      <c r="K352" s="138"/>
      <c r="L352" s="138"/>
      <c r="M352" s="138"/>
      <c r="N352" s="138"/>
      <c r="O352" s="138"/>
      <c r="P352" s="138"/>
      <c r="Q352" s="139"/>
      <c r="R352" s="6"/>
      <c r="S352" s="6"/>
      <c r="T352" s="6"/>
      <c r="U352" s="6"/>
      <c r="V352" s="6"/>
      <c r="W352" s="6"/>
      <c r="X352" s="6"/>
      <c r="Y352" s="6"/>
      <c r="Z352" s="6"/>
      <c r="AA352" s="6"/>
      <c r="AB352" s="6"/>
      <c r="AC352" s="6"/>
    </row>
    <row r="353" ht="11.25" customHeight="1">
      <c r="A353" s="135"/>
      <c r="B353" s="136"/>
      <c r="C353" s="136"/>
      <c r="D353" s="137"/>
      <c r="E353" s="138"/>
      <c r="F353" s="138"/>
      <c r="G353" s="138"/>
      <c r="H353" s="138"/>
      <c r="I353" s="138"/>
      <c r="J353" s="138"/>
      <c r="K353" s="138"/>
      <c r="L353" s="138"/>
      <c r="M353" s="138"/>
      <c r="N353" s="138"/>
      <c r="O353" s="138"/>
      <c r="P353" s="138"/>
      <c r="Q353" s="139"/>
      <c r="R353" s="6"/>
      <c r="S353" s="6"/>
      <c r="T353" s="6"/>
      <c r="U353" s="6"/>
      <c r="V353" s="6"/>
      <c r="W353" s="6"/>
      <c r="X353" s="6"/>
      <c r="Y353" s="6"/>
      <c r="Z353" s="6"/>
      <c r="AA353" s="6"/>
      <c r="AB353" s="6"/>
      <c r="AC353" s="6"/>
    </row>
    <row r="354" ht="11.25" customHeight="1">
      <c r="A354" s="135"/>
      <c r="B354" s="136"/>
      <c r="C354" s="136"/>
      <c r="D354" s="137"/>
      <c r="E354" s="138"/>
      <c r="F354" s="138"/>
      <c r="G354" s="138"/>
      <c r="H354" s="138"/>
      <c r="I354" s="138"/>
      <c r="J354" s="138"/>
      <c r="K354" s="138"/>
      <c r="L354" s="138"/>
      <c r="M354" s="138"/>
      <c r="N354" s="138"/>
      <c r="O354" s="138"/>
      <c r="P354" s="138"/>
      <c r="Q354" s="139"/>
      <c r="R354" s="6"/>
      <c r="S354" s="6"/>
      <c r="T354" s="6"/>
      <c r="U354" s="6"/>
      <c r="V354" s="6"/>
      <c r="W354" s="6"/>
      <c r="X354" s="6"/>
      <c r="Y354" s="6"/>
      <c r="Z354" s="6"/>
      <c r="AA354" s="6"/>
      <c r="AB354" s="6"/>
      <c r="AC354" s="6"/>
    </row>
    <row r="355" ht="11.25" customHeight="1">
      <c r="A355" s="135"/>
      <c r="B355" s="136"/>
      <c r="C355" s="136"/>
      <c r="D355" s="137"/>
      <c r="E355" s="138"/>
      <c r="F355" s="138"/>
      <c r="G355" s="138"/>
      <c r="H355" s="138"/>
      <c r="I355" s="138"/>
      <c r="J355" s="138"/>
      <c r="K355" s="138"/>
      <c r="L355" s="138"/>
      <c r="M355" s="138"/>
      <c r="N355" s="138"/>
      <c r="O355" s="138"/>
      <c r="P355" s="138"/>
      <c r="Q355" s="139"/>
      <c r="R355" s="6"/>
      <c r="S355" s="6"/>
      <c r="T355" s="6"/>
      <c r="U355" s="6"/>
      <c r="V355" s="6"/>
      <c r="W355" s="6"/>
      <c r="X355" s="6"/>
      <c r="Y355" s="6"/>
      <c r="Z355" s="6"/>
      <c r="AA355" s="6"/>
      <c r="AB355" s="6"/>
      <c r="AC355" s="6"/>
    </row>
    <row r="356" ht="11.25" customHeight="1">
      <c r="A356" s="135"/>
      <c r="B356" s="136"/>
      <c r="C356" s="136"/>
      <c r="D356" s="137"/>
      <c r="E356" s="138"/>
      <c r="F356" s="138"/>
      <c r="G356" s="138"/>
      <c r="H356" s="138"/>
      <c r="I356" s="138"/>
      <c r="J356" s="138"/>
      <c r="K356" s="138"/>
      <c r="L356" s="138"/>
      <c r="M356" s="138"/>
      <c r="N356" s="138"/>
      <c r="O356" s="138"/>
      <c r="P356" s="138"/>
      <c r="Q356" s="139"/>
      <c r="R356" s="6"/>
      <c r="S356" s="6"/>
      <c r="T356" s="6"/>
      <c r="U356" s="6"/>
      <c r="V356" s="6"/>
      <c r="W356" s="6"/>
      <c r="X356" s="6"/>
      <c r="Y356" s="6"/>
      <c r="Z356" s="6"/>
      <c r="AA356" s="6"/>
      <c r="AB356" s="6"/>
      <c r="AC356" s="6"/>
    </row>
    <row r="357" ht="11.25" customHeight="1">
      <c r="A357" s="135"/>
      <c r="B357" s="136"/>
      <c r="C357" s="136"/>
      <c r="D357" s="137"/>
      <c r="E357" s="138"/>
      <c r="F357" s="138"/>
      <c r="G357" s="138"/>
      <c r="H357" s="138"/>
      <c r="I357" s="138"/>
      <c r="J357" s="138"/>
      <c r="K357" s="138"/>
      <c r="L357" s="138"/>
      <c r="M357" s="138"/>
      <c r="N357" s="138"/>
      <c r="O357" s="138"/>
      <c r="P357" s="138"/>
      <c r="Q357" s="139"/>
      <c r="R357" s="6"/>
      <c r="S357" s="6"/>
      <c r="T357" s="6"/>
      <c r="U357" s="6"/>
      <c r="V357" s="6"/>
      <c r="W357" s="6"/>
      <c r="X357" s="6"/>
      <c r="Y357" s="6"/>
      <c r="Z357" s="6"/>
      <c r="AA357" s="6"/>
      <c r="AB357" s="6"/>
      <c r="AC357" s="6"/>
    </row>
    <row r="358" ht="11.25" customHeight="1">
      <c r="A358" s="135"/>
      <c r="B358" s="136"/>
      <c r="C358" s="136"/>
      <c r="D358" s="137"/>
      <c r="E358" s="138"/>
      <c r="F358" s="138"/>
      <c r="G358" s="138"/>
      <c r="H358" s="138"/>
      <c r="I358" s="138"/>
      <c r="J358" s="138"/>
      <c r="K358" s="138"/>
      <c r="L358" s="138"/>
      <c r="M358" s="138"/>
      <c r="N358" s="138"/>
      <c r="O358" s="138"/>
      <c r="P358" s="138"/>
      <c r="Q358" s="139"/>
      <c r="R358" s="6"/>
      <c r="S358" s="6"/>
      <c r="T358" s="6"/>
      <c r="U358" s="6"/>
      <c r="V358" s="6"/>
      <c r="W358" s="6"/>
      <c r="X358" s="6"/>
      <c r="Y358" s="6"/>
      <c r="Z358" s="6"/>
      <c r="AA358" s="6"/>
      <c r="AB358" s="6"/>
      <c r="AC358" s="6"/>
    </row>
    <row r="359" ht="11.25" customHeight="1">
      <c r="A359" s="135"/>
      <c r="B359" s="136"/>
      <c r="C359" s="136"/>
      <c r="D359" s="137"/>
      <c r="E359" s="138"/>
      <c r="F359" s="138"/>
      <c r="G359" s="138"/>
      <c r="H359" s="138"/>
      <c r="I359" s="138"/>
      <c r="J359" s="138"/>
      <c r="K359" s="138"/>
      <c r="L359" s="138"/>
      <c r="M359" s="138"/>
      <c r="N359" s="138"/>
      <c r="O359" s="138"/>
      <c r="P359" s="138"/>
      <c r="Q359" s="139"/>
      <c r="R359" s="6"/>
      <c r="S359" s="6"/>
      <c r="T359" s="6"/>
      <c r="U359" s="6"/>
      <c r="V359" s="6"/>
      <c r="W359" s="6"/>
      <c r="X359" s="6"/>
      <c r="Y359" s="6"/>
      <c r="Z359" s="6"/>
      <c r="AA359" s="6"/>
      <c r="AB359" s="6"/>
      <c r="AC359" s="6"/>
    </row>
    <row r="360" ht="11.25" customHeight="1">
      <c r="A360" s="135"/>
      <c r="B360" s="136"/>
      <c r="C360" s="136"/>
      <c r="D360" s="137"/>
      <c r="E360" s="138"/>
      <c r="F360" s="138"/>
      <c r="G360" s="138"/>
      <c r="H360" s="138"/>
      <c r="I360" s="138"/>
      <c r="J360" s="138"/>
      <c r="K360" s="138"/>
      <c r="L360" s="138"/>
      <c r="M360" s="138"/>
      <c r="N360" s="138"/>
      <c r="O360" s="138"/>
      <c r="P360" s="138"/>
      <c r="Q360" s="139"/>
      <c r="R360" s="6"/>
      <c r="S360" s="6"/>
      <c r="T360" s="6"/>
      <c r="U360" s="6"/>
      <c r="V360" s="6"/>
      <c r="W360" s="6"/>
      <c r="X360" s="6"/>
      <c r="Y360" s="6"/>
      <c r="Z360" s="6"/>
      <c r="AA360" s="6"/>
      <c r="AB360" s="6"/>
      <c r="AC360" s="6"/>
    </row>
    <row r="361" ht="11.25" customHeight="1">
      <c r="A361" s="135"/>
      <c r="B361" s="136"/>
      <c r="C361" s="136"/>
      <c r="D361" s="137"/>
      <c r="E361" s="138"/>
      <c r="F361" s="138"/>
      <c r="G361" s="138"/>
      <c r="H361" s="138"/>
      <c r="I361" s="138"/>
      <c r="J361" s="138"/>
      <c r="K361" s="138"/>
      <c r="L361" s="138"/>
      <c r="M361" s="138"/>
      <c r="N361" s="138"/>
      <c r="O361" s="138"/>
      <c r="P361" s="138"/>
      <c r="Q361" s="139"/>
      <c r="R361" s="6"/>
      <c r="S361" s="6"/>
      <c r="T361" s="6"/>
      <c r="U361" s="6"/>
      <c r="V361" s="6"/>
      <c r="W361" s="6"/>
      <c r="X361" s="6"/>
      <c r="Y361" s="6"/>
      <c r="Z361" s="6"/>
      <c r="AA361" s="6"/>
      <c r="AB361" s="6"/>
      <c r="AC361" s="6"/>
    </row>
    <row r="362" ht="11.25" customHeight="1">
      <c r="A362" s="135"/>
      <c r="B362" s="136"/>
      <c r="C362" s="136"/>
      <c r="D362" s="137"/>
      <c r="E362" s="138"/>
      <c r="F362" s="138"/>
      <c r="G362" s="138"/>
      <c r="H362" s="138"/>
      <c r="I362" s="138"/>
      <c r="J362" s="138"/>
      <c r="K362" s="138"/>
      <c r="L362" s="138"/>
      <c r="M362" s="138"/>
      <c r="N362" s="138"/>
      <c r="O362" s="138"/>
      <c r="P362" s="138"/>
      <c r="Q362" s="139"/>
      <c r="R362" s="6"/>
      <c r="S362" s="6"/>
      <c r="T362" s="6"/>
      <c r="U362" s="6"/>
      <c r="V362" s="6"/>
      <c r="W362" s="6"/>
      <c r="X362" s="6"/>
      <c r="Y362" s="6"/>
      <c r="Z362" s="6"/>
      <c r="AA362" s="6"/>
      <c r="AB362" s="6"/>
      <c r="AC362" s="6"/>
    </row>
    <row r="363" ht="11.25" customHeight="1">
      <c r="A363" s="135"/>
      <c r="B363" s="136"/>
      <c r="C363" s="136"/>
      <c r="D363" s="137"/>
      <c r="E363" s="138"/>
      <c r="F363" s="138"/>
      <c r="G363" s="138"/>
      <c r="H363" s="138"/>
      <c r="I363" s="138"/>
      <c r="J363" s="138"/>
      <c r="K363" s="138"/>
      <c r="L363" s="138"/>
      <c r="M363" s="138"/>
      <c r="N363" s="138"/>
      <c r="O363" s="138"/>
      <c r="P363" s="138"/>
      <c r="Q363" s="139"/>
      <c r="R363" s="6"/>
      <c r="S363" s="6"/>
      <c r="T363" s="6"/>
      <c r="U363" s="6"/>
      <c r="V363" s="6"/>
      <c r="W363" s="6"/>
      <c r="X363" s="6"/>
      <c r="Y363" s="6"/>
      <c r="Z363" s="6"/>
      <c r="AA363" s="6"/>
      <c r="AB363" s="6"/>
      <c r="AC363" s="6"/>
    </row>
    <row r="364" ht="11.25" customHeight="1">
      <c r="A364" s="135"/>
      <c r="B364" s="136"/>
      <c r="C364" s="136"/>
      <c r="D364" s="137"/>
      <c r="E364" s="138"/>
      <c r="F364" s="138"/>
      <c r="G364" s="138"/>
      <c r="H364" s="138"/>
      <c r="I364" s="138"/>
      <c r="J364" s="138"/>
      <c r="K364" s="138"/>
      <c r="L364" s="138"/>
      <c r="M364" s="138"/>
      <c r="N364" s="138"/>
      <c r="O364" s="138"/>
      <c r="P364" s="138"/>
      <c r="Q364" s="139"/>
      <c r="R364" s="6"/>
      <c r="S364" s="6"/>
      <c r="T364" s="6"/>
      <c r="U364" s="6"/>
      <c r="V364" s="6"/>
      <c r="W364" s="6"/>
      <c r="X364" s="6"/>
      <c r="Y364" s="6"/>
      <c r="Z364" s="6"/>
      <c r="AA364" s="6"/>
      <c r="AB364" s="6"/>
      <c r="AC364" s="6"/>
    </row>
    <row r="365" ht="11.25" customHeight="1">
      <c r="A365" s="135"/>
      <c r="B365" s="136"/>
      <c r="C365" s="136"/>
      <c r="D365" s="137"/>
      <c r="E365" s="138"/>
      <c r="F365" s="138"/>
      <c r="G365" s="138"/>
      <c r="H365" s="138"/>
      <c r="I365" s="138"/>
      <c r="J365" s="138"/>
      <c r="K365" s="138"/>
      <c r="L365" s="138"/>
      <c r="M365" s="138"/>
      <c r="N365" s="138"/>
      <c r="O365" s="138"/>
      <c r="P365" s="138"/>
      <c r="Q365" s="139"/>
      <c r="R365" s="6"/>
      <c r="S365" s="6"/>
      <c r="T365" s="6"/>
      <c r="U365" s="6"/>
      <c r="V365" s="6"/>
      <c r="W365" s="6"/>
      <c r="X365" s="6"/>
      <c r="Y365" s="6"/>
      <c r="Z365" s="6"/>
      <c r="AA365" s="6"/>
      <c r="AB365" s="6"/>
      <c r="AC365" s="6"/>
    </row>
    <row r="366" ht="11.25" customHeight="1">
      <c r="A366" s="135"/>
      <c r="B366" s="136"/>
      <c r="C366" s="136"/>
      <c r="D366" s="137"/>
      <c r="E366" s="138"/>
      <c r="F366" s="138"/>
      <c r="G366" s="138"/>
      <c r="H366" s="138"/>
      <c r="I366" s="138"/>
      <c r="J366" s="138"/>
      <c r="K366" s="138"/>
      <c r="L366" s="138"/>
      <c r="M366" s="138"/>
      <c r="N366" s="138"/>
      <c r="O366" s="138"/>
      <c r="P366" s="138"/>
      <c r="Q366" s="139"/>
      <c r="R366" s="6"/>
      <c r="S366" s="6"/>
      <c r="T366" s="6"/>
      <c r="U366" s="6"/>
      <c r="V366" s="6"/>
      <c r="W366" s="6"/>
      <c r="X366" s="6"/>
      <c r="Y366" s="6"/>
      <c r="Z366" s="6"/>
      <c r="AA366" s="6"/>
      <c r="AB366" s="6"/>
      <c r="AC366" s="6"/>
    </row>
    <row r="367" ht="11.25" customHeight="1">
      <c r="A367" s="135"/>
      <c r="B367" s="136"/>
      <c r="C367" s="136"/>
      <c r="D367" s="137"/>
      <c r="E367" s="138"/>
      <c r="F367" s="138"/>
      <c r="G367" s="138"/>
      <c r="H367" s="138"/>
      <c r="I367" s="138"/>
      <c r="J367" s="138"/>
      <c r="K367" s="138"/>
      <c r="L367" s="138"/>
      <c r="M367" s="138"/>
      <c r="N367" s="138"/>
      <c r="O367" s="138"/>
      <c r="P367" s="138"/>
      <c r="Q367" s="139"/>
      <c r="R367" s="6"/>
      <c r="S367" s="6"/>
      <c r="T367" s="6"/>
      <c r="U367" s="6"/>
      <c r="V367" s="6"/>
      <c r="W367" s="6"/>
      <c r="X367" s="6"/>
      <c r="Y367" s="6"/>
      <c r="Z367" s="6"/>
      <c r="AA367" s="6"/>
      <c r="AB367" s="6"/>
      <c r="AC367" s="6"/>
    </row>
    <row r="368" ht="11.25" customHeight="1">
      <c r="A368" s="135"/>
      <c r="B368" s="136"/>
      <c r="C368" s="136"/>
      <c r="D368" s="137"/>
      <c r="E368" s="138"/>
      <c r="F368" s="138"/>
      <c r="G368" s="138"/>
      <c r="H368" s="138"/>
      <c r="I368" s="138"/>
      <c r="J368" s="138"/>
      <c r="K368" s="138"/>
      <c r="L368" s="138"/>
      <c r="M368" s="138"/>
      <c r="N368" s="138"/>
      <c r="O368" s="138"/>
      <c r="P368" s="138"/>
      <c r="Q368" s="139"/>
      <c r="R368" s="6"/>
      <c r="S368" s="6"/>
      <c r="T368" s="6"/>
      <c r="U368" s="6"/>
      <c r="V368" s="6"/>
      <c r="W368" s="6"/>
      <c r="X368" s="6"/>
      <c r="Y368" s="6"/>
      <c r="Z368" s="6"/>
      <c r="AA368" s="6"/>
      <c r="AB368" s="6"/>
      <c r="AC368" s="6"/>
    </row>
    <row r="369" ht="11.25" customHeight="1">
      <c r="A369" s="135"/>
      <c r="B369" s="136"/>
      <c r="C369" s="136"/>
      <c r="D369" s="137"/>
      <c r="E369" s="138"/>
      <c r="F369" s="138"/>
      <c r="G369" s="138"/>
      <c r="H369" s="138"/>
      <c r="I369" s="138"/>
      <c r="J369" s="138"/>
      <c r="K369" s="138"/>
      <c r="L369" s="138"/>
      <c r="M369" s="138"/>
      <c r="N369" s="138"/>
      <c r="O369" s="138"/>
      <c r="P369" s="138"/>
      <c r="Q369" s="139"/>
      <c r="R369" s="6"/>
      <c r="S369" s="6"/>
      <c r="T369" s="6"/>
      <c r="U369" s="6"/>
      <c r="V369" s="6"/>
      <c r="W369" s="6"/>
      <c r="X369" s="6"/>
      <c r="Y369" s="6"/>
      <c r="Z369" s="6"/>
      <c r="AA369" s="6"/>
      <c r="AB369" s="6"/>
      <c r="AC369" s="6"/>
    </row>
    <row r="370" ht="11.25" customHeight="1">
      <c r="A370" s="135"/>
      <c r="B370" s="136"/>
      <c r="C370" s="136"/>
      <c r="D370" s="137"/>
      <c r="E370" s="138"/>
      <c r="F370" s="138"/>
      <c r="G370" s="138"/>
      <c r="H370" s="138"/>
      <c r="I370" s="138"/>
      <c r="J370" s="138"/>
      <c r="K370" s="138"/>
      <c r="L370" s="138"/>
      <c r="M370" s="138"/>
      <c r="N370" s="138"/>
      <c r="O370" s="138"/>
      <c r="P370" s="138"/>
      <c r="Q370" s="139"/>
      <c r="R370" s="6"/>
      <c r="S370" s="6"/>
      <c r="T370" s="6"/>
      <c r="U370" s="6"/>
      <c r="V370" s="6"/>
      <c r="W370" s="6"/>
      <c r="X370" s="6"/>
      <c r="Y370" s="6"/>
      <c r="Z370" s="6"/>
      <c r="AA370" s="6"/>
      <c r="AB370" s="6"/>
      <c r="AC370" s="6"/>
    </row>
    <row r="371" ht="11.25" customHeight="1">
      <c r="A371" s="135"/>
      <c r="B371" s="136"/>
      <c r="C371" s="136"/>
      <c r="D371" s="137"/>
      <c r="E371" s="138"/>
      <c r="F371" s="138"/>
      <c r="G371" s="138"/>
      <c r="H371" s="138"/>
      <c r="I371" s="138"/>
      <c r="J371" s="138"/>
      <c r="K371" s="138"/>
      <c r="L371" s="138"/>
      <c r="M371" s="138"/>
      <c r="N371" s="138"/>
      <c r="O371" s="138"/>
      <c r="P371" s="138"/>
      <c r="Q371" s="139"/>
      <c r="R371" s="6"/>
      <c r="S371" s="6"/>
      <c r="T371" s="6"/>
      <c r="U371" s="6"/>
      <c r="V371" s="6"/>
      <c r="W371" s="6"/>
      <c r="X371" s="6"/>
      <c r="Y371" s="6"/>
      <c r="Z371" s="6"/>
      <c r="AA371" s="6"/>
      <c r="AB371" s="6"/>
      <c r="AC371" s="6"/>
    </row>
    <row r="372" ht="11.25" customHeight="1">
      <c r="A372" s="135"/>
      <c r="B372" s="136"/>
      <c r="C372" s="136"/>
      <c r="D372" s="137"/>
      <c r="E372" s="138"/>
      <c r="F372" s="138"/>
      <c r="G372" s="138"/>
      <c r="H372" s="138"/>
      <c r="I372" s="138"/>
      <c r="J372" s="138"/>
      <c r="K372" s="138"/>
      <c r="L372" s="138"/>
      <c r="M372" s="138"/>
      <c r="N372" s="138"/>
      <c r="O372" s="138"/>
      <c r="P372" s="138"/>
      <c r="Q372" s="139"/>
      <c r="R372" s="6"/>
      <c r="S372" s="6"/>
      <c r="T372" s="6"/>
      <c r="U372" s="6"/>
      <c r="V372" s="6"/>
      <c r="W372" s="6"/>
      <c r="X372" s="6"/>
      <c r="Y372" s="6"/>
      <c r="Z372" s="6"/>
      <c r="AA372" s="6"/>
      <c r="AB372" s="6"/>
      <c r="AC372" s="6"/>
    </row>
    <row r="373" ht="11.25" customHeight="1">
      <c r="A373" s="135"/>
      <c r="B373" s="136"/>
      <c r="C373" s="136"/>
      <c r="D373" s="137"/>
      <c r="E373" s="138"/>
      <c r="F373" s="138"/>
      <c r="G373" s="138"/>
      <c r="H373" s="138"/>
      <c r="I373" s="138"/>
      <c r="J373" s="138"/>
      <c r="K373" s="138"/>
      <c r="L373" s="138"/>
      <c r="M373" s="138"/>
      <c r="N373" s="138"/>
      <c r="O373" s="138"/>
      <c r="P373" s="138"/>
      <c r="Q373" s="139"/>
      <c r="R373" s="6"/>
      <c r="S373" s="6"/>
      <c r="T373" s="6"/>
      <c r="U373" s="6"/>
      <c r="V373" s="6"/>
      <c r="W373" s="6"/>
      <c r="X373" s="6"/>
      <c r="Y373" s="6"/>
      <c r="Z373" s="6"/>
      <c r="AA373" s="6"/>
      <c r="AB373" s="6"/>
      <c r="AC373" s="6"/>
    </row>
    <row r="374" ht="11.25" customHeight="1">
      <c r="A374" s="135"/>
      <c r="B374" s="136"/>
      <c r="C374" s="136"/>
      <c r="D374" s="137"/>
      <c r="E374" s="138"/>
      <c r="F374" s="138"/>
      <c r="G374" s="138"/>
      <c r="H374" s="138"/>
      <c r="I374" s="138"/>
      <c r="J374" s="138"/>
      <c r="K374" s="138"/>
      <c r="L374" s="138"/>
      <c r="M374" s="138"/>
      <c r="N374" s="138"/>
      <c r="O374" s="138"/>
      <c r="P374" s="138"/>
      <c r="Q374" s="139"/>
      <c r="R374" s="6"/>
      <c r="S374" s="6"/>
      <c r="T374" s="6"/>
      <c r="U374" s="6"/>
      <c r="V374" s="6"/>
      <c r="W374" s="6"/>
      <c r="X374" s="6"/>
      <c r="Y374" s="6"/>
      <c r="Z374" s="6"/>
      <c r="AA374" s="6"/>
      <c r="AB374" s="6"/>
      <c r="AC374" s="6"/>
    </row>
    <row r="375" ht="11.25" customHeight="1">
      <c r="A375" s="135"/>
      <c r="B375" s="136"/>
      <c r="C375" s="136"/>
      <c r="D375" s="137"/>
      <c r="E375" s="138"/>
      <c r="F375" s="138"/>
      <c r="G375" s="138"/>
      <c r="H375" s="138"/>
      <c r="I375" s="138"/>
      <c r="J375" s="138"/>
      <c r="K375" s="138"/>
      <c r="L375" s="138"/>
      <c r="M375" s="138"/>
      <c r="N375" s="138"/>
      <c r="O375" s="138"/>
      <c r="P375" s="138"/>
      <c r="Q375" s="139"/>
      <c r="R375" s="6"/>
      <c r="S375" s="6"/>
      <c r="T375" s="6"/>
      <c r="U375" s="6"/>
      <c r="V375" s="6"/>
      <c r="W375" s="6"/>
      <c r="X375" s="6"/>
      <c r="Y375" s="6"/>
      <c r="Z375" s="6"/>
      <c r="AA375" s="6"/>
      <c r="AB375" s="6"/>
      <c r="AC375" s="6"/>
    </row>
    <row r="376" ht="11.25" customHeight="1">
      <c r="A376" s="135"/>
      <c r="B376" s="136"/>
      <c r="C376" s="136"/>
      <c r="D376" s="137"/>
      <c r="E376" s="138"/>
      <c r="F376" s="138"/>
      <c r="G376" s="138"/>
      <c r="H376" s="138"/>
      <c r="I376" s="138"/>
      <c r="J376" s="138"/>
      <c r="K376" s="138"/>
      <c r="L376" s="138"/>
      <c r="M376" s="138"/>
      <c r="N376" s="138"/>
      <c r="O376" s="138"/>
      <c r="P376" s="138"/>
      <c r="Q376" s="139"/>
      <c r="R376" s="6"/>
      <c r="S376" s="6"/>
      <c r="T376" s="6"/>
      <c r="U376" s="6"/>
      <c r="V376" s="6"/>
      <c r="W376" s="6"/>
      <c r="X376" s="6"/>
      <c r="Y376" s="6"/>
      <c r="Z376" s="6"/>
      <c r="AA376" s="6"/>
      <c r="AB376" s="6"/>
      <c r="AC376" s="6"/>
    </row>
    <row r="377" ht="11.25" customHeight="1">
      <c r="A377" s="135"/>
      <c r="B377" s="136"/>
      <c r="C377" s="136"/>
      <c r="D377" s="137"/>
      <c r="E377" s="138"/>
      <c r="F377" s="138"/>
      <c r="G377" s="138"/>
      <c r="H377" s="138"/>
      <c r="I377" s="138"/>
      <c r="J377" s="138"/>
      <c r="K377" s="138"/>
      <c r="L377" s="138"/>
      <c r="M377" s="138"/>
      <c r="N377" s="138"/>
      <c r="O377" s="138"/>
      <c r="P377" s="138"/>
      <c r="Q377" s="139"/>
      <c r="R377" s="6"/>
      <c r="S377" s="6"/>
      <c r="T377" s="6"/>
      <c r="U377" s="6"/>
      <c r="V377" s="6"/>
      <c r="W377" s="6"/>
      <c r="X377" s="6"/>
      <c r="Y377" s="6"/>
      <c r="Z377" s="6"/>
      <c r="AA377" s="6"/>
      <c r="AB377" s="6"/>
      <c r="AC377" s="6"/>
    </row>
    <row r="378" ht="11.25" customHeight="1">
      <c r="A378" s="135"/>
      <c r="B378" s="136"/>
      <c r="C378" s="136"/>
      <c r="D378" s="137"/>
      <c r="E378" s="138"/>
      <c r="F378" s="138"/>
      <c r="G378" s="138"/>
      <c r="H378" s="138"/>
      <c r="I378" s="138"/>
      <c r="J378" s="138"/>
      <c r="K378" s="138"/>
      <c r="L378" s="138"/>
      <c r="M378" s="138"/>
      <c r="N378" s="138"/>
      <c r="O378" s="138"/>
      <c r="P378" s="138"/>
      <c r="Q378" s="139"/>
      <c r="R378" s="6"/>
      <c r="S378" s="6"/>
      <c r="T378" s="6"/>
      <c r="U378" s="6"/>
      <c r="V378" s="6"/>
      <c r="W378" s="6"/>
      <c r="X378" s="6"/>
      <c r="Y378" s="6"/>
      <c r="Z378" s="6"/>
      <c r="AA378" s="6"/>
      <c r="AB378" s="6"/>
      <c r="AC378" s="6"/>
    </row>
    <row r="379" ht="11.25" customHeight="1">
      <c r="A379" s="135"/>
      <c r="B379" s="136"/>
      <c r="C379" s="136"/>
      <c r="D379" s="137"/>
      <c r="E379" s="138"/>
      <c r="F379" s="138"/>
      <c r="G379" s="138"/>
      <c r="H379" s="138"/>
      <c r="I379" s="138"/>
      <c r="J379" s="138"/>
      <c r="K379" s="138"/>
      <c r="L379" s="138"/>
      <c r="M379" s="138"/>
      <c r="N379" s="138"/>
      <c r="O379" s="138"/>
      <c r="P379" s="138"/>
      <c r="Q379" s="139"/>
      <c r="R379" s="6"/>
      <c r="S379" s="6"/>
      <c r="T379" s="6"/>
      <c r="U379" s="6"/>
      <c r="V379" s="6"/>
      <c r="W379" s="6"/>
      <c r="X379" s="6"/>
      <c r="Y379" s="6"/>
      <c r="Z379" s="6"/>
      <c r="AA379" s="6"/>
      <c r="AB379" s="6"/>
      <c r="AC379" s="6"/>
    </row>
    <row r="380" ht="11.25" customHeight="1">
      <c r="A380" s="135"/>
      <c r="B380" s="136"/>
      <c r="C380" s="136"/>
      <c r="D380" s="137"/>
      <c r="E380" s="138"/>
      <c r="F380" s="138"/>
      <c r="G380" s="138"/>
      <c r="H380" s="138"/>
      <c r="I380" s="138"/>
      <c r="J380" s="138"/>
      <c r="K380" s="138"/>
      <c r="L380" s="138"/>
      <c r="M380" s="138"/>
      <c r="N380" s="138"/>
      <c r="O380" s="138"/>
      <c r="P380" s="138"/>
      <c r="Q380" s="139"/>
      <c r="R380" s="6"/>
      <c r="S380" s="6"/>
      <c r="T380" s="6"/>
      <c r="U380" s="6"/>
      <c r="V380" s="6"/>
      <c r="W380" s="6"/>
      <c r="X380" s="6"/>
      <c r="Y380" s="6"/>
      <c r="Z380" s="6"/>
      <c r="AA380" s="6"/>
      <c r="AB380" s="6"/>
      <c r="AC380" s="6"/>
    </row>
    <row r="381" ht="11.25" customHeight="1">
      <c r="A381" s="135"/>
      <c r="B381" s="136"/>
      <c r="C381" s="136"/>
      <c r="D381" s="137"/>
      <c r="E381" s="138"/>
      <c r="F381" s="138"/>
      <c r="G381" s="138"/>
      <c r="H381" s="138"/>
      <c r="I381" s="138"/>
      <c r="J381" s="138"/>
      <c r="K381" s="138"/>
      <c r="L381" s="138"/>
      <c r="M381" s="138"/>
      <c r="N381" s="138"/>
      <c r="O381" s="138"/>
      <c r="P381" s="138"/>
      <c r="Q381" s="139"/>
      <c r="R381" s="6"/>
      <c r="S381" s="6"/>
      <c r="T381" s="6"/>
      <c r="U381" s="6"/>
      <c r="V381" s="6"/>
      <c r="W381" s="6"/>
      <c r="X381" s="6"/>
      <c r="Y381" s="6"/>
      <c r="Z381" s="6"/>
      <c r="AA381" s="6"/>
      <c r="AB381" s="6"/>
      <c r="AC381" s="6"/>
    </row>
    <row r="382" ht="11.25" customHeight="1">
      <c r="A382" s="135"/>
      <c r="B382" s="136"/>
      <c r="C382" s="136"/>
      <c r="D382" s="137"/>
      <c r="E382" s="138"/>
      <c r="F382" s="138"/>
      <c r="G382" s="138"/>
      <c r="H382" s="138"/>
      <c r="I382" s="138"/>
      <c r="J382" s="138"/>
      <c r="K382" s="138"/>
      <c r="L382" s="138"/>
      <c r="M382" s="138"/>
      <c r="N382" s="138"/>
      <c r="O382" s="138"/>
      <c r="P382" s="138"/>
      <c r="Q382" s="139"/>
      <c r="R382" s="6"/>
      <c r="S382" s="6"/>
      <c r="T382" s="6"/>
      <c r="U382" s="6"/>
      <c r="V382" s="6"/>
      <c r="W382" s="6"/>
      <c r="X382" s="6"/>
      <c r="Y382" s="6"/>
      <c r="Z382" s="6"/>
      <c r="AA382" s="6"/>
      <c r="AB382" s="6"/>
      <c r="AC382" s="6"/>
    </row>
    <row r="383" ht="11.25" customHeight="1">
      <c r="A383" s="135"/>
      <c r="B383" s="136"/>
      <c r="C383" s="136"/>
      <c r="D383" s="137"/>
      <c r="E383" s="138"/>
      <c r="F383" s="138"/>
      <c r="G383" s="138"/>
      <c r="H383" s="138"/>
      <c r="I383" s="138"/>
      <c r="J383" s="138"/>
      <c r="K383" s="138"/>
      <c r="L383" s="138"/>
      <c r="M383" s="138"/>
      <c r="N383" s="138"/>
      <c r="O383" s="138"/>
      <c r="P383" s="138"/>
      <c r="Q383" s="139"/>
      <c r="R383" s="6"/>
      <c r="S383" s="6"/>
      <c r="T383" s="6"/>
      <c r="U383" s="6"/>
      <c r="V383" s="6"/>
      <c r="W383" s="6"/>
      <c r="X383" s="6"/>
      <c r="Y383" s="6"/>
      <c r="Z383" s="6"/>
      <c r="AA383" s="6"/>
      <c r="AB383" s="6"/>
      <c r="AC383" s="6"/>
    </row>
    <row r="384" ht="11.25" customHeight="1">
      <c r="A384" s="135"/>
      <c r="B384" s="136"/>
      <c r="C384" s="136"/>
      <c r="D384" s="137"/>
      <c r="E384" s="138"/>
      <c r="F384" s="138"/>
      <c r="G384" s="138"/>
      <c r="H384" s="138"/>
      <c r="I384" s="138"/>
      <c r="J384" s="138"/>
      <c r="K384" s="138"/>
      <c r="L384" s="138"/>
      <c r="M384" s="138"/>
      <c r="N384" s="138"/>
      <c r="O384" s="138"/>
      <c r="P384" s="138"/>
      <c r="Q384" s="139"/>
      <c r="R384" s="6"/>
      <c r="S384" s="6"/>
      <c r="T384" s="6"/>
      <c r="U384" s="6"/>
      <c r="V384" s="6"/>
      <c r="W384" s="6"/>
      <c r="X384" s="6"/>
      <c r="Y384" s="6"/>
      <c r="Z384" s="6"/>
      <c r="AA384" s="6"/>
      <c r="AB384" s="6"/>
      <c r="AC384" s="6"/>
    </row>
    <row r="385" ht="11.25" customHeight="1">
      <c r="A385" s="135"/>
      <c r="B385" s="136"/>
      <c r="C385" s="136"/>
      <c r="D385" s="137"/>
      <c r="E385" s="138"/>
      <c r="F385" s="138"/>
      <c r="G385" s="138"/>
      <c r="H385" s="138"/>
      <c r="I385" s="138"/>
      <c r="J385" s="138"/>
      <c r="K385" s="138"/>
      <c r="L385" s="138"/>
      <c r="M385" s="138"/>
      <c r="N385" s="138"/>
      <c r="O385" s="138"/>
      <c r="P385" s="138"/>
      <c r="Q385" s="139"/>
      <c r="R385" s="6"/>
      <c r="S385" s="6"/>
      <c r="T385" s="6"/>
      <c r="U385" s="6"/>
      <c r="V385" s="6"/>
      <c r="W385" s="6"/>
      <c r="X385" s="6"/>
      <c r="Y385" s="6"/>
      <c r="Z385" s="6"/>
      <c r="AA385" s="6"/>
      <c r="AB385" s="6"/>
      <c r="AC385" s="6"/>
    </row>
    <row r="386" ht="11.25" customHeight="1">
      <c r="A386" s="135"/>
      <c r="B386" s="136"/>
      <c r="C386" s="136"/>
      <c r="D386" s="137"/>
      <c r="E386" s="138"/>
      <c r="F386" s="138"/>
      <c r="G386" s="138"/>
      <c r="H386" s="138"/>
      <c r="I386" s="138"/>
      <c r="J386" s="138"/>
      <c r="K386" s="138"/>
      <c r="L386" s="138"/>
      <c r="M386" s="138"/>
      <c r="N386" s="138"/>
      <c r="O386" s="138"/>
      <c r="P386" s="138"/>
      <c r="Q386" s="139"/>
      <c r="R386" s="6"/>
      <c r="S386" s="6"/>
      <c r="T386" s="6"/>
      <c r="U386" s="6"/>
      <c r="V386" s="6"/>
      <c r="W386" s="6"/>
      <c r="X386" s="6"/>
      <c r="Y386" s="6"/>
      <c r="Z386" s="6"/>
      <c r="AA386" s="6"/>
      <c r="AB386" s="6"/>
      <c r="AC386" s="6"/>
    </row>
    <row r="387" ht="11.25" customHeight="1">
      <c r="A387" s="135"/>
      <c r="B387" s="136"/>
      <c r="C387" s="136"/>
      <c r="D387" s="137"/>
      <c r="E387" s="138"/>
      <c r="F387" s="138"/>
      <c r="G387" s="138"/>
      <c r="H387" s="138"/>
      <c r="I387" s="138"/>
      <c r="J387" s="138"/>
      <c r="K387" s="138"/>
      <c r="L387" s="138"/>
      <c r="M387" s="138"/>
      <c r="N387" s="138"/>
      <c r="O387" s="138"/>
      <c r="P387" s="138"/>
      <c r="Q387" s="139"/>
      <c r="R387" s="6"/>
      <c r="S387" s="6"/>
      <c r="T387" s="6"/>
      <c r="U387" s="6"/>
      <c r="V387" s="6"/>
      <c r="W387" s="6"/>
      <c r="X387" s="6"/>
      <c r="Y387" s="6"/>
      <c r="Z387" s="6"/>
      <c r="AA387" s="6"/>
      <c r="AB387" s="6"/>
      <c r="AC387" s="6"/>
    </row>
    <row r="388" ht="11.25" customHeight="1">
      <c r="A388" s="135"/>
      <c r="B388" s="136"/>
      <c r="C388" s="136"/>
      <c r="D388" s="137"/>
      <c r="E388" s="138"/>
      <c r="F388" s="138"/>
      <c r="G388" s="138"/>
      <c r="H388" s="138"/>
      <c r="I388" s="138"/>
      <c r="J388" s="138"/>
      <c r="K388" s="138"/>
      <c r="L388" s="138"/>
      <c r="M388" s="138"/>
      <c r="N388" s="138"/>
      <c r="O388" s="138"/>
      <c r="P388" s="138"/>
      <c r="Q388" s="139"/>
      <c r="R388" s="6"/>
      <c r="S388" s="6"/>
      <c r="T388" s="6"/>
      <c r="U388" s="6"/>
      <c r="V388" s="6"/>
      <c r="W388" s="6"/>
      <c r="X388" s="6"/>
      <c r="Y388" s="6"/>
      <c r="Z388" s="6"/>
      <c r="AA388" s="6"/>
      <c r="AB388" s="6"/>
      <c r="AC388" s="6"/>
    </row>
    <row r="389" ht="11.25" customHeight="1">
      <c r="A389" s="135"/>
      <c r="B389" s="136"/>
      <c r="C389" s="136"/>
      <c r="D389" s="137"/>
      <c r="E389" s="138"/>
      <c r="F389" s="138"/>
      <c r="G389" s="138"/>
      <c r="H389" s="138"/>
      <c r="I389" s="138"/>
      <c r="J389" s="138"/>
      <c r="K389" s="138"/>
      <c r="L389" s="138"/>
      <c r="M389" s="138"/>
      <c r="N389" s="138"/>
      <c r="O389" s="138"/>
      <c r="P389" s="138"/>
      <c r="Q389" s="139"/>
      <c r="R389" s="6"/>
      <c r="S389" s="6"/>
      <c r="T389" s="6"/>
      <c r="U389" s="6"/>
      <c r="V389" s="6"/>
      <c r="W389" s="6"/>
      <c r="X389" s="6"/>
      <c r="Y389" s="6"/>
      <c r="Z389" s="6"/>
      <c r="AA389" s="6"/>
      <c r="AB389" s="6"/>
      <c r="AC389" s="6"/>
    </row>
    <row r="390" ht="11.25" customHeight="1">
      <c r="A390" s="135"/>
      <c r="B390" s="136"/>
      <c r="C390" s="136"/>
      <c r="D390" s="137"/>
      <c r="E390" s="138"/>
      <c r="F390" s="138"/>
      <c r="G390" s="138"/>
      <c r="H390" s="138"/>
      <c r="I390" s="138"/>
      <c r="J390" s="138"/>
      <c r="K390" s="138"/>
      <c r="L390" s="138"/>
      <c r="M390" s="138"/>
      <c r="N390" s="138"/>
      <c r="O390" s="138"/>
      <c r="P390" s="138"/>
      <c r="Q390" s="139"/>
      <c r="R390" s="6"/>
      <c r="S390" s="6"/>
      <c r="T390" s="6"/>
      <c r="U390" s="6"/>
      <c r="V390" s="6"/>
      <c r="W390" s="6"/>
      <c r="X390" s="6"/>
      <c r="Y390" s="6"/>
      <c r="Z390" s="6"/>
      <c r="AA390" s="6"/>
      <c r="AB390" s="6"/>
      <c r="AC390" s="6"/>
    </row>
    <row r="391" ht="11.25" customHeight="1">
      <c r="A391" s="135"/>
      <c r="B391" s="136"/>
      <c r="C391" s="136"/>
      <c r="D391" s="137"/>
      <c r="E391" s="138"/>
      <c r="F391" s="138"/>
      <c r="G391" s="138"/>
      <c r="H391" s="138"/>
      <c r="I391" s="138"/>
      <c r="J391" s="138"/>
      <c r="K391" s="138"/>
      <c r="L391" s="138"/>
      <c r="M391" s="138"/>
      <c r="N391" s="138"/>
      <c r="O391" s="138"/>
      <c r="P391" s="138"/>
      <c r="Q391" s="139"/>
      <c r="R391" s="6"/>
      <c r="S391" s="6"/>
      <c r="T391" s="6"/>
      <c r="U391" s="6"/>
      <c r="V391" s="6"/>
      <c r="W391" s="6"/>
      <c r="X391" s="6"/>
      <c r="Y391" s="6"/>
      <c r="Z391" s="6"/>
      <c r="AA391" s="6"/>
      <c r="AB391" s="6"/>
      <c r="AC391" s="6"/>
    </row>
    <row r="392" ht="11.25" customHeight="1">
      <c r="A392" s="135"/>
      <c r="B392" s="136"/>
      <c r="C392" s="136"/>
      <c r="D392" s="137"/>
      <c r="E392" s="138"/>
      <c r="F392" s="138"/>
      <c r="G392" s="138"/>
      <c r="H392" s="138"/>
      <c r="I392" s="138"/>
      <c r="J392" s="138"/>
      <c r="K392" s="138"/>
      <c r="L392" s="138"/>
      <c r="M392" s="138"/>
      <c r="N392" s="138"/>
      <c r="O392" s="138"/>
      <c r="P392" s="138"/>
      <c r="Q392" s="139"/>
      <c r="R392" s="6"/>
      <c r="S392" s="6"/>
      <c r="T392" s="6"/>
      <c r="U392" s="6"/>
      <c r="V392" s="6"/>
      <c r="W392" s="6"/>
      <c r="X392" s="6"/>
      <c r="Y392" s="6"/>
      <c r="Z392" s="6"/>
      <c r="AA392" s="6"/>
      <c r="AB392" s="6"/>
      <c r="AC392" s="6"/>
    </row>
    <row r="393" ht="11.25" customHeight="1">
      <c r="A393" s="135"/>
      <c r="B393" s="136"/>
      <c r="C393" s="136"/>
      <c r="D393" s="137"/>
      <c r="E393" s="138"/>
      <c r="F393" s="138"/>
      <c r="G393" s="138"/>
      <c r="H393" s="138"/>
      <c r="I393" s="138"/>
      <c r="J393" s="138"/>
      <c r="K393" s="138"/>
      <c r="L393" s="138"/>
      <c r="M393" s="138"/>
      <c r="N393" s="138"/>
      <c r="O393" s="138"/>
      <c r="P393" s="138"/>
      <c r="Q393" s="139"/>
      <c r="R393" s="6"/>
      <c r="S393" s="6"/>
      <c r="T393" s="6"/>
      <c r="U393" s="6"/>
      <c r="V393" s="6"/>
      <c r="W393" s="6"/>
      <c r="X393" s="6"/>
      <c r="Y393" s="6"/>
      <c r="Z393" s="6"/>
      <c r="AA393" s="6"/>
      <c r="AB393" s="6"/>
      <c r="AC393" s="6"/>
    </row>
    <row r="394" ht="11.25" customHeight="1">
      <c r="A394" s="135"/>
      <c r="B394" s="136"/>
      <c r="C394" s="136"/>
      <c r="D394" s="137"/>
      <c r="E394" s="138"/>
      <c r="F394" s="138"/>
      <c r="G394" s="138"/>
      <c r="H394" s="138"/>
      <c r="I394" s="138"/>
      <c r="J394" s="138"/>
      <c r="K394" s="138"/>
      <c r="L394" s="138"/>
      <c r="M394" s="138"/>
      <c r="N394" s="138"/>
      <c r="O394" s="138"/>
      <c r="P394" s="138"/>
      <c r="Q394" s="139"/>
      <c r="R394" s="6"/>
      <c r="S394" s="6"/>
      <c r="T394" s="6"/>
      <c r="U394" s="6"/>
      <c r="V394" s="6"/>
      <c r="W394" s="6"/>
      <c r="X394" s="6"/>
      <c r="Y394" s="6"/>
      <c r="Z394" s="6"/>
      <c r="AA394" s="6"/>
      <c r="AB394" s="6"/>
      <c r="AC394" s="6"/>
    </row>
    <row r="395" ht="11.25" customHeight="1">
      <c r="A395" s="135"/>
      <c r="B395" s="136"/>
      <c r="C395" s="136"/>
      <c r="D395" s="137"/>
      <c r="E395" s="138"/>
      <c r="F395" s="138"/>
      <c r="G395" s="138"/>
      <c r="H395" s="138"/>
      <c r="I395" s="138"/>
      <c r="J395" s="138"/>
      <c r="K395" s="138"/>
      <c r="L395" s="138"/>
      <c r="M395" s="138"/>
      <c r="N395" s="138"/>
      <c r="O395" s="138"/>
      <c r="P395" s="138"/>
      <c r="Q395" s="139"/>
      <c r="R395" s="6"/>
      <c r="S395" s="6"/>
      <c r="T395" s="6"/>
      <c r="U395" s="6"/>
      <c r="V395" s="6"/>
      <c r="W395" s="6"/>
      <c r="X395" s="6"/>
      <c r="Y395" s="6"/>
      <c r="Z395" s="6"/>
      <c r="AA395" s="6"/>
      <c r="AB395" s="6"/>
      <c r="AC395" s="6"/>
    </row>
    <row r="396" ht="11.25" customHeight="1">
      <c r="A396" s="135"/>
      <c r="B396" s="136"/>
      <c r="C396" s="136"/>
      <c r="D396" s="137"/>
      <c r="E396" s="138"/>
      <c r="F396" s="138"/>
      <c r="G396" s="138"/>
      <c r="H396" s="138"/>
      <c r="I396" s="138"/>
      <c r="J396" s="138"/>
      <c r="K396" s="138"/>
      <c r="L396" s="138"/>
      <c r="M396" s="138"/>
      <c r="N396" s="138"/>
      <c r="O396" s="138"/>
      <c r="P396" s="138"/>
      <c r="Q396" s="139"/>
      <c r="R396" s="6"/>
      <c r="S396" s="6"/>
      <c r="T396" s="6"/>
      <c r="U396" s="6"/>
      <c r="V396" s="6"/>
      <c r="W396" s="6"/>
      <c r="X396" s="6"/>
      <c r="Y396" s="6"/>
      <c r="Z396" s="6"/>
      <c r="AA396" s="6"/>
      <c r="AB396" s="6"/>
      <c r="AC396" s="6"/>
    </row>
    <row r="397" ht="11.25" customHeight="1">
      <c r="A397" s="135"/>
      <c r="B397" s="136"/>
      <c r="C397" s="136"/>
      <c r="D397" s="137"/>
      <c r="E397" s="138"/>
      <c r="F397" s="138"/>
      <c r="G397" s="138"/>
      <c r="H397" s="138"/>
      <c r="I397" s="138"/>
      <c r="J397" s="138"/>
      <c r="K397" s="138"/>
      <c r="L397" s="138"/>
      <c r="M397" s="138"/>
      <c r="N397" s="138"/>
      <c r="O397" s="138"/>
      <c r="P397" s="138"/>
      <c r="Q397" s="139"/>
      <c r="R397" s="6"/>
      <c r="S397" s="6"/>
      <c r="T397" s="6"/>
      <c r="U397" s="6"/>
      <c r="V397" s="6"/>
      <c r="W397" s="6"/>
      <c r="X397" s="6"/>
      <c r="Y397" s="6"/>
      <c r="Z397" s="6"/>
      <c r="AA397" s="6"/>
      <c r="AB397" s="6"/>
      <c r="AC397" s="6"/>
    </row>
    <row r="398" ht="11.25" customHeight="1">
      <c r="A398" s="135"/>
      <c r="B398" s="136"/>
      <c r="C398" s="136"/>
      <c r="D398" s="137"/>
      <c r="E398" s="138"/>
      <c r="F398" s="138"/>
      <c r="G398" s="138"/>
      <c r="H398" s="138"/>
      <c r="I398" s="138"/>
      <c r="J398" s="138"/>
      <c r="K398" s="138"/>
      <c r="L398" s="138"/>
      <c r="M398" s="138"/>
      <c r="N398" s="138"/>
      <c r="O398" s="138"/>
      <c r="P398" s="138"/>
      <c r="Q398" s="139"/>
      <c r="R398" s="6"/>
      <c r="S398" s="6"/>
      <c r="T398" s="6"/>
      <c r="U398" s="6"/>
      <c r="V398" s="6"/>
      <c r="W398" s="6"/>
      <c r="X398" s="6"/>
      <c r="Y398" s="6"/>
      <c r="Z398" s="6"/>
      <c r="AA398" s="6"/>
      <c r="AB398" s="6"/>
      <c r="AC398" s="6"/>
    </row>
    <row r="399" ht="11.25" customHeight="1">
      <c r="A399" s="135"/>
      <c r="B399" s="136"/>
      <c r="C399" s="136"/>
      <c r="D399" s="137"/>
      <c r="E399" s="138"/>
      <c r="F399" s="138"/>
      <c r="G399" s="138"/>
      <c r="H399" s="138"/>
      <c r="I399" s="138"/>
      <c r="J399" s="138"/>
      <c r="K399" s="138"/>
      <c r="L399" s="138"/>
      <c r="M399" s="138"/>
      <c r="N399" s="138"/>
      <c r="O399" s="138"/>
      <c r="P399" s="138"/>
      <c r="Q399" s="139"/>
      <c r="R399" s="6"/>
      <c r="S399" s="6"/>
      <c r="T399" s="6"/>
      <c r="U399" s="6"/>
      <c r="V399" s="6"/>
      <c r="W399" s="6"/>
      <c r="X399" s="6"/>
      <c r="Y399" s="6"/>
      <c r="Z399" s="6"/>
      <c r="AA399" s="6"/>
      <c r="AB399" s="6"/>
      <c r="AC399" s="6"/>
    </row>
    <row r="400" ht="11.25" customHeight="1">
      <c r="A400" s="135"/>
      <c r="B400" s="136"/>
      <c r="C400" s="136"/>
      <c r="D400" s="137"/>
      <c r="E400" s="138"/>
      <c r="F400" s="138"/>
      <c r="G400" s="138"/>
      <c r="H400" s="138"/>
      <c r="I400" s="138"/>
      <c r="J400" s="138"/>
      <c r="K400" s="138"/>
      <c r="L400" s="138"/>
      <c r="M400" s="138"/>
      <c r="N400" s="138"/>
      <c r="O400" s="138"/>
      <c r="P400" s="138"/>
      <c r="Q400" s="139"/>
      <c r="R400" s="6"/>
      <c r="S400" s="6"/>
      <c r="T400" s="6"/>
      <c r="U400" s="6"/>
      <c r="V400" s="6"/>
      <c r="W400" s="6"/>
      <c r="X400" s="6"/>
      <c r="Y400" s="6"/>
      <c r="Z400" s="6"/>
      <c r="AA400" s="6"/>
      <c r="AB400" s="6"/>
      <c r="AC400" s="6"/>
    </row>
    <row r="401" ht="11.25" customHeight="1">
      <c r="A401" s="135"/>
      <c r="B401" s="136"/>
      <c r="C401" s="136"/>
      <c r="D401" s="137"/>
      <c r="E401" s="138"/>
      <c r="F401" s="138"/>
      <c r="G401" s="138"/>
      <c r="H401" s="138"/>
      <c r="I401" s="138"/>
      <c r="J401" s="138"/>
      <c r="K401" s="138"/>
      <c r="L401" s="138"/>
      <c r="M401" s="138"/>
      <c r="N401" s="138"/>
      <c r="O401" s="138"/>
      <c r="P401" s="138"/>
      <c r="Q401" s="139"/>
      <c r="R401" s="6"/>
      <c r="S401" s="6"/>
      <c r="T401" s="6"/>
      <c r="U401" s="6"/>
      <c r="V401" s="6"/>
      <c r="W401" s="6"/>
      <c r="X401" s="6"/>
      <c r="Y401" s="6"/>
      <c r="Z401" s="6"/>
      <c r="AA401" s="6"/>
      <c r="AB401" s="6"/>
      <c r="AC401" s="6"/>
    </row>
    <row r="402" ht="11.25" customHeight="1">
      <c r="A402" s="135"/>
      <c r="B402" s="136"/>
      <c r="C402" s="136"/>
      <c r="D402" s="137"/>
      <c r="E402" s="138"/>
      <c r="F402" s="138"/>
      <c r="G402" s="138"/>
      <c r="H402" s="138"/>
      <c r="I402" s="138"/>
      <c r="J402" s="138"/>
      <c r="K402" s="138"/>
      <c r="L402" s="138"/>
      <c r="M402" s="138"/>
      <c r="N402" s="138"/>
      <c r="O402" s="138"/>
      <c r="P402" s="138"/>
      <c r="Q402" s="139"/>
      <c r="R402" s="6"/>
      <c r="S402" s="6"/>
      <c r="T402" s="6"/>
      <c r="U402" s="6"/>
      <c r="V402" s="6"/>
      <c r="W402" s="6"/>
      <c r="X402" s="6"/>
      <c r="Y402" s="6"/>
      <c r="Z402" s="6"/>
      <c r="AA402" s="6"/>
      <c r="AB402" s="6"/>
      <c r="AC402" s="6"/>
    </row>
    <row r="403" ht="11.25" customHeight="1">
      <c r="A403" s="135"/>
      <c r="B403" s="136"/>
      <c r="C403" s="136"/>
      <c r="D403" s="137"/>
      <c r="E403" s="138"/>
      <c r="F403" s="138"/>
      <c r="G403" s="138"/>
      <c r="H403" s="138"/>
      <c r="I403" s="138"/>
      <c r="J403" s="138"/>
      <c r="K403" s="138"/>
      <c r="L403" s="138"/>
      <c r="M403" s="138"/>
      <c r="N403" s="138"/>
      <c r="O403" s="138"/>
      <c r="P403" s="138"/>
      <c r="Q403" s="139"/>
      <c r="R403" s="6"/>
      <c r="S403" s="6"/>
      <c r="T403" s="6"/>
      <c r="U403" s="6"/>
      <c r="V403" s="6"/>
      <c r="W403" s="6"/>
      <c r="X403" s="6"/>
      <c r="Y403" s="6"/>
      <c r="Z403" s="6"/>
      <c r="AA403" s="6"/>
      <c r="AB403" s="6"/>
      <c r="AC403" s="6"/>
    </row>
    <row r="404" ht="11.25" customHeight="1">
      <c r="A404" s="135"/>
      <c r="B404" s="136"/>
      <c r="C404" s="136"/>
      <c r="D404" s="137"/>
      <c r="E404" s="138"/>
      <c r="F404" s="138"/>
      <c r="G404" s="138"/>
      <c r="H404" s="138"/>
      <c r="I404" s="138"/>
      <c r="J404" s="138"/>
      <c r="K404" s="138"/>
      <c r="L404" s="138"/>
      <c r="M404" s="138"/>
      <c r="N404" s="138"/>
      <c r="O404" s="138"/>
      <c r="P404" s="138"/>
      <c r="Q404" s="139"/>
      <c r="R404" s="6"/>
      <c r="S404" s="6"/>
      <c r="T404" s="6"/>
      <c r="U404" s="6"/>
      <c r="V404" s="6"/>
      <c r="W404" s="6"/>
      <c r="X404" s="6"/>
      <c r="Y404" s="6"/>
      <c r="Z404" s="6"/>
      <c r="AA404" s="6"/>
      <c r="AB404" s="6"/>
      <c r="AC404" s="6"/>
    </row>
    <row r="405" ht="11.25" customHeight="1">
      <c r="A405" s="135"/>
      <c r="B405" s="136"/>
      <c r="C405" s="136"/>
      <c r="D405" s="137"/>
      <c r="E405" s="138"/>
      <c r="F405" s="138"/>
      <c r="G405" s="138"/>
      <c r="H405" s="138"/>
      <c r="I405" s="138"/>
      <c r="J405" s="138"/>
      <c r="K405" s="138"/>
      <c r="L405" s="138"/>
      <c r="M405" s="138"/>
      <c r="N405" s="138"/>
      <c r="O405" s="138"/>
      <c r="P405" s="138"/>
      <c r="Q405" s="139"/>
      <c r="R405" s="6"/>
      <c r="S405" s="6"/>
      <c r="T405" s="6"/>
      <c r="U405" s="6"/>
      <c r="V405" s="6"/>
      <c r="W405" s="6"/>
      <c r="X405" s="6"/>
      <c r="Y405" s="6"/>
      <c r="Z405" s="6"/>
      <c r="AA405" s="6"/>
      <c r="AB405" s="6"/>
      <c r="AC405" s="6"/>
    </row>
    <row r="406" ht="11.25" customHeight="1">
      <c r="A406" s="135"/>
      <c r="B406" s="136"/>
      <c r="C406" s="136"/>
      <c r="D406" s="137"/>
      <c r="E406" s="138"/>
      <c r="F406" s="138"/>
      <c r="G406" s="138"/>
      <c r="H406" s="138"/>
      <c r="I406" s="138"/>
      <c r="J406" s="138"/>
      <c r="K406" s="138"/>
      <c r="L406" s="138"/>
      <c r="M406" s="138"/>
      <c r="N406" s="138"/>
      <c r="O406" s="138"/>
      <c r="P406" s="138"/>
      <c r="Q406" s="139"/>
      <c r="R406" s="6"/>
      <c r="S406" s="6"/>
      <c r="T406" s="6"/>
      <c r="U406" s="6"/>
      <c r="V406" s="6"/>
      <c r="W406" s="6"/>
      <c r="X406" s="6"/>
      <c r="Y406" s="6"/>
      <c r="Z406" s="6"/>
      <c r="AA406" s="6"/>
      <c r="AB406" s="6"/>
      <c r="AC406" s="6"/>
    </row>
    <row r="407" ht="11.25" customHeight="1">
      <c r="A407" s="135"/>
      <c r="B407" s="136"/>
      <c r="C407" s="136"/>
      <c r="D407" s="137"/>
      <c r="E407" s="138"/>
      <c r="F407" s="138"/>
      <c r="G407" s="138"/>
      <c r="H407" s="138"/>
      <c r="I407" s="138"/>
      <c r="J407" s="138"/>
      <c r="K407" s="138"/>
      <c r="L407" s="138"/>
      <c r="M407" s="138"/>
      <c r="N407" s="138"/>
      <c r="O407" s="138"/>
      <c r="P407" s="138"/>
      <c r="Q407" s="139"/>
      <c r="R407" s="6"/>
      <c r="S407" s="6"/>
      <c r="T407" s="6"/>
      <c r="U407" s="6"/>
      <c r="V407" s="6"/>
      <c r="W407" s="6"/>
      <c r="X407" s="6"/>
      <c r="Y407" s="6"/>
      <c r="Z407" s="6"/>
      <c r="AA407" s="6"/>
      <c r="AB407" s="6"/>
      <c r="AC407" s="6"/>
    </row>
    <row r="408" ht="11.25" customHeight="1">
      <c r="A408" s="135"/>
      <c r="B408" s="136"/>
      <c r="C408" s="136"/>
      <c r="D408" s="137"/>
      <c r="E408" s="138"/>
      <c r="F408" s="138"/>
      <c r="G408" s="138"/>
      <c r="H408" s="138"/>
      <c r="I408" s="138"/>
      <c r="J408" s="138"/>
      <c r="K408" s="138"/>
      <c r="L408" s="138"/>
      <c r="M408" s="138"/>
      <c r="N408" s="138"/>
      <c r="O408" s="138"/>
      <c r="P408" s="138"/>
      <c r="Q408" s="139"/>
      <c r="R408" s="6"/>
      <c r="S408" s="6"/>
      <c r="T408" s="6"/>
      <c r="U408" s="6"/>
      <c r="V408" s="6"/>
      <c r="W408" s="6"/>
      <c r="X408" s="6"/>
      <c r="Y408" s="6"/>
      <c r="Z408" s="6"/>
      <c r="AA408" s="6"/>
      <c r="AB408" s="6"/>
      <c r="AC408" s="6"/>
    </row>
    <row r="409" ht="11.25" customHeight="1">
      <c r="A409" s="135"/>
      <c r="B409" s="136"/>
      <c r="C409" s="136"/>
      <c r="D409" s="137"/>
      <c r="E409" s="138"/>
      <c r="F409" s="138"/>
      <c r="G409" s="138"/>
      <c r="H409" s="138"/>
      <c r="I409" s="138"/>
      <c r="J409" s="138"/>
      <c r="K409" s="138"/>
      <c r="L409" s="138"/>
      <c r="M409" s="138"/>
      <c r="N409" s="138"/>
      <c r="O409" s="138"/>
      <c r="P409" s="138"/>
      <c r="Q409" s="139"/>
      <c r="R409" s="6"/>
      <c r="S409" s="6"/>
      <c r="T409" s="6"/>
      <c r="U409" s="6"/>
      <c r="V409" s="6"/>
      <c r="W409" s="6"/>
      <c r="X409" s="6"/>
      <c r="Y409" s="6"/>
      <c r="Z409" s="6"/>
      <c r="AA409" s="6"/>
      <c r="AB409" s="6"/>
      <c r="AC409" s="6"/>
    </row>
    <row r="410" ht="11.25" customHeight="1">
      <c r="A410" s="135"/>
      <c r="B410" s="136"/>
      <c r="C410" s="136"/>
      <c r="D410" s="137"/>
      <c r="E410" s="138"/>
      <c r="F410" s="138"/>
      <c r="G410" s="138"/>
      <c r="H410" s="138"/>
      <c r="I410" s="138"/>
      <c r="J410" s="138"/>
      <c r="K410" s="138"/>
      <c r="L410" s="138"/>
      <c r="M410" s="138"/>
      <c r="N410" s="138"/>
      <c r="O410" s="138"/>
      <c r="P410" s="138"/>
      <c r="Q410" s="139"/>
      <c r="R410" s="6"/>
      <c r="S410" s="6"/>
      <c r="T410" s="6"/>
      <c r="U410" s="6"/>
      <c r="V410" s="6"/>
      <c r="W410" s="6"/>
      <c r="X410" s="6"/>
      <c r="Y410" s="6"/>
      <c r="Z410" s="6"/>
      <c r="AA410" s="6"/>
      <c r="AB410" s="6"/>
      <c r="AC410" s="6"/>
    </row>
    <row r="411" ht="11.25" customHeight="1">
      <c r="A411" s="135"/>
      <c r="B411" s="136"/>
      <c r="C411" s="136"/>
      <c r="D411" s="137"/>
      <c r="E411" s="138"/>
      <c r="F411" s="138"/>
      <c r="G411" s="138"/>
      <c r="H411" s="138"/>
      <c r="I411" s="138"/>
      <c r="J411" s="138"/>
      <c r="K411" s="138"/>
      <c r="L411" s="138"/>
      <c r="M411" s="138"/>
      <c r="N411" s="138"/>
      <c r="O411" s="138"/>
      <c r="P411" s="138"/>
      <c r="Q411" s="139"/>
      <c r="R411" s="6"/>
      <c r="S411" s="6"/>
      <c r="T411" s="6"/>
      <c r="U411" s="6"/>
      <c r="V411" s="6"/>
      <c r="W411" s="6"/>
      <c r="X411" s="6"/>
      <c r="Y411" s="6"/>
      <c r="Z411" s="6"/>
      <c r="AA411" s="6"/>
      <c r="AB411" s="6"/>
      <c r="AC411" s="6"/>
    </row>
    <row r="412" ht="11.25" customHeight="1">
      <c r="A412" s="135"/>
      <c r="B412" s="136"/>
      <c r="C412" s="136"/>
      <c r="D412" s="137"/>
      <c r="E412" s="138"/>
      <c r="F412" s="138"/>
      <c r="G412" s="138"/>
      <c r="H412" s="138"/>
      <c r="I412" s="138"/>
      <c r="J412" s="138"/>
      <c r="K412" s="138"/>
      <c r="L412" s="138"/>
      <c r="M412" s="138"/>
      <c r="N412" s="138"/>
      <c r="O412" s="138"/>
      <c r="P412" s="138"/>
      <c r="Q412" s="139"/>
      <c r="R412" s="6"/>
      <c r="S412" s="6"/>
      <c r="T412" s="6"/>
      <c r="U412" s="6"/>
      <c r="V412" s="6"/>
      <c r="W412" s="6"/>
      <c r="X412" s="6"/>
      <c r="Y412" s="6"/>
      <c r="Z412" s="6"/>
      <c r="AA412" s="6"/>
      <c r="AB412" s="6"/>
      <c r="AC412" s="6"/>
    </row>
    <row r="413" ht="11.25" customHeight="1">
      <c r="A413" s="135"/>
      <c r="B413" s="136"/>
      <c r="C413" s="136"/>
      <c r="D413" s="137"/>
      <c r="E413" s="138"/>
      <c r="F413" s="138"/>
      <c r="G413" s="138"/>
      <c r="H413" s="138"/>
      <c r="I413" s="138"/>
      <c r="J413" s="138"/>
      <c r="K413" s="138"/>
      <c r="L413" s="138"/>
      <c r="M413" s="138"/>
      <c r="N413" s="138"/>
      <c r="O413" s="138"/>
      <c r="P413" s="138"/>
      <c r="Q413" s="139"/>
      <c r="R413" s="6"/>
      <c r="S413" s="6"/>
      <c r="T413" s="6"/>
      <c r="U413" s="6"/>
      <c r="V413" s="6"/>
      <c r="W413" s="6"/>
      <c r="X413" s="6"/>
      <c r="Y413" s="6"/>
      <c r="Z413" s="6"/>
      <c r="AA413" s="6"/>
      <c r="AB413" s="6"/>
      <c r="AC413" s="6"/>
    </row>
    <row r="414" ht="11.25" customHeight="1">
      <c r="A414" s="135"/>
      <c r="B414" s="136"/>
      <c r="C414" s="136"/>
      <c r="D414" s="137"/>
      <c r="E414" s="138"/>
      <c r="F414" s="138"/>
      <c r="G414" s="138"/>
      <c r="H414" s="138"/>
      <c r="I414" s="138"/>
      <c r="J414" s="138"/>
      <c r="K414" s="138"/>
      <c r="L414" s="138"/>
      <c r="M414" s="138"/>
      <c r="N414" s="138"/>
      <c r="O414" s="138"/>
      <c r="P414" s="138"/>
      <c r="Q414" s="139"/>
      <c r="R414" s="6"/>
      <c r="S414" s="6"/>
      <c r="T414" s="6"/>
      <c r="U414" s="6"/>
      <c r="V414" s="6"/>
      <c r="W414" s="6"/>
      <c r="X414" s="6"/>
      <c r="Y414" s="6"/>
      <c r="Z414" s="6"/>
      <c r="AA414" s="6"/>
      <c r="AB414" s="6"/>
      <c r="AC414" s="6"/>
    </row>
    <row r="415" ht="11.25" customHeight="1">
      <c r="A415" s="135"/>
      <c r="B415" s="136"/>
      <c r="C415" s="136"/>
      <c r="D415" s="137"/>
      <c r="E415" s="138"/>
      <c r="F415" s="138"/>
      <c r="G415" s="138"/>
      <c r="H415" s="138"/>
      <c r="I415" s="138"/>
      <c r="J415" s="138"/>
      <c r="K415" s="138"/>
      <c r="L415" s="138"/>
      <c r="M415" s="138"/>
      <c r="N415" s="138"/>
      <c r="O415" s="138"/>
      <c r="P415" s="138"/>
      <c r="Q415" s="139"/>
      <c r="R415" s="6"/>
      <c r="S415" s="6"/>
      <c r="T415" s="6"/>
      <c r="U415" s="6"/>
      <c r="V415" s="6"/>
      <c r="W415" s="6"/>
      <c r="X415" s="6"/>
      <c r="Y415" s="6"/>
      <c r="Z415" s="6"/>
      <c r="AA415" s="6"/>
      <c r="AB415" s="6"/>
      <c r="AC415" s="6"/>
    </row>
    <row r="416" ht="11.25" customHeight="1">
      <c r="A416" s="135"/>
      <c r="B416" s="136"/>
      <c r="C416" s="136"/>
      <c r="D416" s="137"/>
      <c r="E416" s="138"/>
      <c r="F416" s="138"/>
      <c r="G416" s="138"/>
      <c r="H416" s="138"/>
      <c r="I416" s="138"/>
      <c r="J416" s="138"/>
      <c r="K416" s="138"/>
      <c r="L416" s="138"/>
      <c r="M416" s="138"/>
      <c r="N416" s="138"/>
      <c r="O416" s="138"/>
      <c r="P416" s="138"/>
      <c r="Q416" s="139"/>
      <c r="R416" s="6"/>
      <c r="S416" s="6"/>
      <c r="T416" s="6"/>
      <c r="U416" s="6"/>
      <c r="V416" s="6"/>
      <c r="W416" s="6"/>
      <c r="X416" s="6"/>
      <c r="Y416" s="6"/>
      <c r="Z416" s="6"/>
      <c r="AA416" s="6"/>
      <c r="AB416" s="6"/>
      <c r="AC416" s="6"/>
    </row>
    <row r="417" ht="11.25" customHeight="1">
      <c r="A417" s="135"/>
      <c r="B417" s="136"/>
      <c r="C417" s="136"/>
      <c r="D417" s="137"/>
      <c r="E417" s="138"/>
      <c r="F417" s="138"/>
      <c r="G417" s="138"/>
      <c r="H417" s="138"/>
      <c r="I417" s="138"/>
      <c r="J417" s="138"/>
      <c r="K417" s="138"/>
      <c r="L417" s="138"/>
      <c r="M417" s="138"/>
      <c r="N417" s="138"/>
      <c r="O417" s="138"/>
      <c r="P417" s="138"/>
      <c r="Q417" s="139"/>
      <c r="R417" s="6"/>
      <c r="S417" s="6"/>
      <c r="T417" s="6"/>
      <c r="U417" s="6"/>
      <c r="V417" s="6"/>
      <c r="W417" s="6"/>
      <c r="X417" s="6"/>
      <c r="Y417" s="6"/>
      <c r="Z417" s="6"/>
      <c r="AA417" s="6"/>
      <c r="AB417" s="6"/>
      <c r="AC417" s="6"/>
    </row>
    <row r="418" ht="11.25" customHeight="1">
      <c r="A418" s="135"/>
      <c r="B418" s="136"/>
      <c r="C418" s="136"/>
      <c r="D418" s="137"/>
      <c r="E418" s="138"/>
      <c r="F418" s="138"/>
      <c r="G418" s="138"/>
      <c r="H418" s="138"/>
      <c r="I418" s="138"/>
      <c r="J418" s="138"/>
      <c r="K418" s="138"/>
      <c r="L418" s="138"/>
      <c r="M418" s="138"/>
      <c r="N418" s="138"/>
      <c r="O418" s="138"/>
      <c r="P418" s="138"/>
      <c r="Q418" s="139"/>
      <c r="R418" s="6"/>
      <c r="S418" s="6"/>
      <c r="T418" s="6"/>
      <c r="U418" s="6"/>
      <c r="V418" s="6"/>
      <c r="W418" s="6"/>
      <c r="X418" s="6"/>
      <c r="Y418" s="6"/>
      <c r="Z418" s="6"/>
      <c r="AA418" s="6"/>
      <c r="AB418" s="6"/>
      <c r="AC418" s="6"/>
    </row>
    <row r="419" ht="11.25" customHeight="1">
      <c r="A419" s="135"/>
      <c r="B419" s="136"/>
      <c r="C419" s="136"/>
      <c r="D419" s="137"/>
      <c r="E419" s="138"/>
      <c r="F419" s="138"/>
      <c r="G419" s="138"/>
      <c r="H419" s="138"/>
      <c r="I419" s="138"/>
      <c r="J419" s="138"/>
      <c r="K419" s="138"/>
      <c r="L419" s="138"/>
      <c r="M419" s="138"/>
      <c r="N419" s="138"/>
      <c r="O419" s="138"/>
      <c r="P419" s="138"/>
      <c r="Q419" s="139"/>
      <c r="R419" s="6"/>
      <c r="S419" s="6"/>
      <c r="T419" s="6"/>
      <c r="U419" s="6"/>
      <c r="V419" s="6"/>
      <c r="W419" s="6"/>
      <c r="X419" s="6"/>
      <c r="Y419" s="6"/>
      <c r="Z419" s="6"/>
      <c r="AA419" s="6"/>
      <c r="AB419" s="6"/>
      <c r="AC419" s="6"/>
    </row>
    <row r="420" ht="11.25" customHeight="1">
      <c r="A420" s="135"/>
      <c r="B420" s="136"/>
      <c r="C420" s="136"/>
      <c r="D420" s="137"/>
      <c r="E420" s="138"/>
      <c r="F420" s="138"/>
      <c r="G420" s="138"/>
      <c r="H420" s="138"/>
      <c r="I420" s="138"/>
      <c r="J420" s="138"/>
      <c r="K420" s="138"/>
      <c r="L420" s="138"/>
      <c r="M420" s="138"/>
      <c r="N420" s="138"/>
      <c r="O420" s="138"/>
      <c r="P420" s="138"/>
      <c r="Q420" s="139"/>
      <c r="R420" s="6"/>
      <c r="S420" s="6"/>
      <c r="T420" s="6"/>
      <c r="U420" s="6"/>
      <c r="V420" s="6"/>
      <c r="W420" s="6"/>
      <c r="X420" s="6"/>
      <c r="Y420" s="6"/>
      <c r="Z420" s="6"/>
      <c r="AA420" s="6"/>
      <c r="AB420" s="6"/>
      <c r="AC420" s="6"/>
    </row>
    <row r="421" ht="11.25" customHeight="1">
      <c r="A421" s="135"/>
      <c r="B421" s="136"/>
      <c r="C421" s="136"/>
      <c r="D421" s="137"/>
      <c r="E421" s="138"/>
      <c r="F421" s="138"/>
      <c r="G421" s="138"/>
      <c r="H421" s="138"/>
      <c r="I421" s="138"/>
      <c r="J421" s="138"/>
      <c r="K421" s="138"/>
      <c r="L421" s="138"/>
      <c r="M421" s="138"/>
      <c r="N421" s="138"/>
      <c r="O421" s="138"/>
      <c r="P421" s="138"/>
      <c r="Q421" s="139"/>
      <c r="R421" s="6"/>
      <c r="S421" s="6"/>
      <c r="T421" s="6"/>
      <c r="U421" s="6"/>
      <c r="V421" s="6"/>
      <c r="W421" s="6"/>
      <c r="X421" s="6"/>
      <c r="Y421" s="6"/>
      <c r="Z421" s="6"/>
      <c r="AA421" s="6"/>
      <c r="AB421" s="6"/>
      <c r="AC421" s="6"/>
    </row>
    <row r="422" ht="11.25" customHeight="1">
      <c r="A422" s="135"/>
      <c r="B422" s="136"/>
      <c r="C422" s="136"/>
      <c r="D422" s="137"/>
      <c r="E422" s="138"/>
      <c r="F422" s="138"/>
      <c r="G422" s="138"/>
      <c r="H422" s="138"/>
      <c r="I422" s="138"/>
      <c r="J422" s="138"/>
      <c r="K422" s="138"/>
      <c r="L422" s="138"/>
      <c r="M422" s="138"/>
      <c r="N422" s="138"/>
      <c r="O422" s="138"/>
      <c r="P422" s="138"/>
      <c r="Q422" s="139"/>
      <c r="R422" s="6"/>
      <c r="S422" s="6"/>
      <c r="T422" s="6"/>
      <c r="U422" s="6"/>
      <c r="V422" s="6"/>
      <c r="W422" s="6"/>
      <c r="X422" s="6"/>
      <c r="Y422" s="6"/>
      <c r="Z422" s="6"/>
      <c r="AA422" s="6"/>
      <c r="AB422" s="6"/>
      <c r="AC422" s="6"/>
    </row>
    <row r="423" ht="11.25" customHeight="1">
      <c r="A423" s="135"/>
      <c r="B423" s="136"/>
      <c r="C423" s="136"/>
      <c r="D423" s="137"/>
      <c r="E423" s="138"/>
      <c r="F423" s="138"/>
      <c r="G423" s="138"/>
      <c r="H423" s="138"/>
      <c r="I423" s="138"/>
      <c r="J423" s="138"/>
      <c r="K423" s="138"/>
      <c r="L423" s="138"/>
      <c r="M423" s="138"/>
      <c r="N423" s="138"/>
      <c r="O423" s="138"/>
      <c r="P423" s="138"/>
      <c r="Q423" s="139"/>
      <c r="R423" s="6"/>
      <c r="S423" s="6"/>
      <c r="T423" s="6"/>
      <c r="U423" s="6"/>
      <c r="V423" s="6"/>
      <c r="W423" s="6"/>
      <c r="X423" s="6"/>
      <c r="Y423" s="6"/>
      <c r="Z423" s="6"/>
      <c r="AA423" s="6"/>
      <c r="AB423" s="6"/>
      <c r="AC423" s="6"/>
    </row>
    <row r="424" ht="11.25" customHeight="1">
      <c r="A424" s="135"/>
      <c r="B424" s="136"/>
      <c r="C424" s="136"/>
      <c r="D424" s="137"/>
      <c r="E424" s="138"/>
      <c r="F424" s="138"/>
      <c r="G424" s="138"/>
      <c r="H424" s="138"/>
      <c r="I424" s="138"/>
      <c r="J424" s="138"/>
      <c r="K424" s="138"/>
      <c r="L424" s="138"/>
      <c r="M424" s="138"/>
      <c r="N424" s="138"/>
      <c r="O424" s="138"/>
      <c r="P424" s="138"/>
      <c r="Q424" s="139"/>
      <c r="R424" s="6"/>
      <c r="S424" s="6"/>
      <c r="T424" s="6"/>
      <c r="U424" s="6"/>
      <c r="V424" s="6"/>
      <c r="W424" s="6"/>
      <c r="X424" s="6"/>
      <c r="Y424" s="6"/>
      <c r="Z424" s="6"/>
      <c r="AA424" s="6"/>
      <c r="AB424" s="6"/>
      <c r="AC424" s="6"/>
    </row>
    <row r="425" ht="11.25" customHeight="1">
      <c r="A425" s="135"/>
      <c r="B425" s="136"/>
      <c r="C425" s="136"/>
      <c r="D425" s="137"/>
      <c r="E425" s="138"/>
      <c r="F425" s="138"/>
      <c r="G425" s="138"/>
      <c r="H425" s="138"/>
      <c r="I425" s="138"/>
      <c r="J425" s="138"/>
      <c r="K425" s="138"/>
      <c r="L425" s="138"/>
      <c r="M425" s="138"/>
      <c r="N425" s="138"/>
      <c r="O425" s="138"/>
      <c r="P425" s="138"/>
      <c r="Q425" s="139"/>
      <c r="R425" s="6"/>
      <c r="S425" s="6"/>
      <c r="T425" s="6"/>
      <c r="U425" s="6"/>
      <c r="V425" s="6"/>
      <c r="W425" s="6"/>
      <c r="X425" s="6"/>
      <c r="Y425" s="6"/>
      <c r="Z425" s="6"/>
      <c r="AA425" s="6"/>
      <c r="AB425" s="6"/>
      <c r="AC425" s="6"/>
    </row>
    <row r="426" ht="11.25" customHeight="1">
      <c r="A426" s="135"/>
      <c r="B426" s="136"/>
      <c r="C426" s="136"/>
      <c r="D426" s="137"/>
      <c r="E426" s="138"/>
      <c r="F426" s="138"/>
      <c r="G426" s="138"/>
      <c r="H426" s="138"/>
      <c r="I426" s="138"/>
      <c r="J426" s="138"/>
      <c r="K426" s="138"/>
      <c r="L426" s="138"/>
      <c r="M426" s="138"/>
      <c r="N426" s="138"/>
      <c r="O426" s="138"/>
      <c r="P426" s="138"/>
      <c r="Q426" s="139"/>
      <c r="R426" s="6"/>
      <c r="S426" s="6"/>
      <c r="T426" s="6"/>
      <c r="U426" s="6"/>
      <c r="V426" s="6"/>
      <c r="W426" s="6"/>
      <c r="X426" s="6"/>
      <c r="Y426" s="6"/>
      <c r="Z426" s="6"/>
      <c r="AA426" s="6"/>
      <c r="AB426" s="6"/>
      <c r="AC426" s="6"/>
    </row>
    <row r="427" ht="11.25" customHeight="1">
      <c r="A427" s="135"/>
      <c r="B427" s="136"/>
      <c r="C427" s="136"/>
      <c r="D427" s="137"/>
      <c r="E427" s="138"/>
      <c r="F427" s="138"/>
      <c r="G427" s="138"/>
      <c r="H427" s="138"/>
      <c r="I427" s="138"/>
      <c r="J427" s="138"/>
      <c r="K427" s="138"/>
      <c r="L427" s="138"/>
      <c r="M427" s="138"/>
      <c r="N427" s="138"/>
      <c r="O427" s="138"/>
      <c r="P427" s="138"/>
      <c r="Q427" s="139"/>
      <c r="R427" s="6"/>
      <c r="S427" s="6"/>
      <c r="T427" s="6"/>
      <c r="U427" s="6"/>
      <c r="V427" s="6"/>
      <c r="W427" s="6"/>
      <c r="X427" s="6"/>
      <c r="Y427" s="6"/>
      <c r="Z427" s="6"/>
      <c r="AA427" s="6"/>
      <c r="AB427" s="6"/>
      <c r="AC427" s="6"/>
    </row>
    <row r="428" ht="11.25" customHeight="1">
      <c r="A428" s="135"/>
      <c r="B428" s="136"/>
      <c r="C428" s="136"/>
      <c r="D428" s="137"/>
      <c r="E428" s="138"/>
      <c r="F428" s="138"/>
      <c r="G428" s="138"/>
      <c r="H428" s="138"/>
      <c r="I428" s="138"/>
      <c r="J428" s="138"/>
      <c r="K428" s="138"/>
      <c r="L428" s="138"/>
      <c r="M428" s="138"/>
      <c r="N428" s="138"/>
      <c r="O428" s="138"/>
      <c r="P428" s="138"/>
      <c r="Q428" s="139"/>
      <c r="R428" s="6"/>
      <c r="S428" s="6"/>
      <c r="T428" s="6"/>
      <c r="U428" s="6"/>
      <c r="V428" s="6"/>
      <c r="W428" s="6"/>
      <c r="X428" s="6"/>
      <c r="Y428" s="6"/>
      <c r="Z428" s="6"/>
      <c r="AA428" s="6"/>
      <c r="AB428" s="6"/>
      <c r="AC428" s="6"/>
    </row>
    <row r="429" ht="11.25" customHeight="1">
      <c r="A429" s="135"/>
      <c r="B429" s="136"/>
      <c r="C429" s="136"/>
      <c r="D429" s="137"/>
      <c r="E429" s="138"/>
      <c r="F429" s="138"/>
      <c r="G429" s="138"/>
      <c r="H429" s="138"/>
      <c r="I429" s="138"/>
      <c r="J429" s="138"/>
      <c r="K429" s="138"/>
      <c r="L429" s="138"/>
      <c r="M429" s="138"/>
      <c r="N429" s="138"/>
      <c r="O429" s="138"/>
      <c r="P429" s="138"/>
      <c r="Q429" s="139"/>
      <c r="R429" s="6"/>
      <c r="S429" s="6"/>
      <c r="T429" s="6"/>
      <c r="U429" s="6"/>
      <c r="V429" s="6"/>
      <c r="W429" s="6"/>
      <c r="X429" s="6"/>
      <c r="Y429" s="6"/>
      <c r="Z429" s="6"/>
      <c r="AA429" s="6"/>
      <c r="AB429" s="6"/>
      <c r="AC429" s="6"/>
    </row>
    <row r="430" ht="11.25" customHeight="1">
      <c r="A430" s="135"/>
      <c r="B430" s="136"/>
      <c r="C430" s="136"/>
      <c r="D430" s="137"/>
      <c r="E430" s="138"/>
      <c r="F430" s="138"/>
      <c r="G430" s="138"/>
      <c r="H430" s="138"/>
      <c r="I430" s="138"/>
      <c r="J430" s="138"/>
      <c r="K430" s="138"/>
      <c r="L430" s="138"/>
      <c r="M430" s="138"/>
      <c r="N430" s="138"/>
      <c r="O430" s="138"/>
      <c r="P430" s="138"/>
      <c r="Q430" s="139"/>
      <c r="R430" s="6"/>
      <c r="S430" s="6"/>
      <c r="T430" s="6"/>
      <c r="U430" s="6"/>
      <c r="V430" s="6"/>
      <c r="W430" s="6"/>
      <c r="X430" s="6"/>
      <c r="Y430" s="6"/>
      <c r="Z430" s="6"/>
      <c r="AA430" s="6"/>
      <c r="AB430" s="6"/>
      <c r="AC430" s="6"/>
    </row>
    <row r="431" ht="11.25" customHeight="1">
      <c r="A431" s="135"/>
      <c r="B431" s="136"/>
      <c r="C431" s="136"/>
      <c r="D431" s="137"/>
      <c r="E431" s="138"/>
      <c r="F431" s="138"/>
      <c r="G431" s="138"/>
      <c r="H431" s="138"/>
      <c r="I431" s="138"/>
      <c r="J431" s="138"/>
      <c r="K431" s="138"/>
      <c r="L431" s="138"/>
      <c r="M431" s="138"/>
      <c r="N431" s="138"/>
      <c r="O431" s="138"/>
      <c r="P431" s="138"/>
      <c r="Q431" s="139"/>
      <c r="R431" s="6"/>
      <c r="S431" s="6"/>
      <c r="T431" s="6"/>
      <c r="U431" s="6"/>
      <c r="V431" s="6"/>
      <c r="W431" s="6"/>
      <c r="X431" s="6"/>
      <c r="Y431" s="6"/>
      <c r="Z431" s="6"/>
      <c r="AA431" s="6"/>
      <c r="AB431" s="6"/>
      <c r="AC431" s="6"/>
    </row>
    <row r="432" ht="11.25" customHeight="1">
      <c r="A432" s="135"/>
      <c r="B432" s="136"/>
      <c r="C432" s="136"/>
      <c r="D432" s="137"/>
      <c r="E432" s="138"/>
      <c r="F432" s="138"/>
      <c r="G432" s="138"/>
      <c r="H432" s="138"/>
      <c r="I432" s="138"/>
      <c r="J432" s="138"/>
      <c r="K432" s="138"/>
      <c r="L432" s="138"/>
      <c r="M432" s="138"/>
      <c r="N432" s="138"/>
      <c r="O432" s="138"/>
      <c r="P432" s="138"/>
      <c r="Q432" s="139"/>
      <c r="R432" s="6"/>
      <c r="S432" s="6"/>
      <c r="T432" s="6"/>
      <c r="U432" s="6"/>
      <c r="V432" s="6"/>
      <c r="W432" s="6"/>
      <c r="X432" s="6"/>
      <c r="Y432" s="6"/>
      <c r="Z432" s="6"/>
      <c r="AA432" s="6"/>
      <c r="AB432" s="6"/>
      <c r="AC432" s="6"/>
    </row>
    <row r="433" ht="11.25" customHeight="1">
      <c r="A433" s="135"/>
      <c r="B433" s="136"/>
      <c r="C433" s="136"/>
      <c r="D433" s="137"/>
      <c r="E433" s="138"/>
      <c r="F433" s="138"/>
      <c r="G433" s="138"/>
      <c r="H433" s="138"/>
      <c r="I433" s="138"/>
      <c r="J433" s="138"/>
      <c r="K433" s="138"/>
      <c r="L433" s="138"/>
      <c r="M433" s="138"/>
      <c r="N433" s="138"/>
      <c r="O433" s="138"/>
      <c r="P433" s="138"/>
      <c r="Q433" s="139"/>
      <c r="R433" s="6"/>
      <c r="S433" s="6"/>
      <c r="T433" s="6"/>
      <c r="U433" s="6"/>
      <c r="V433" s="6"/>
      <c r="W433" s="6"/>
      <c r="X433" s="6"/>
      <c r="Y433" s="6"/>
      <c r="Z433" s="6"/>
      <c r="AA433" s="6"/>
      <c r="AB433" s="6"/>
      <c r="AC433" s="6"/>
    </row>
    <row r="434" ht="11.25" customHeight="1">
      <c r="A434" s="135"/>
      <c r="B434" s="136"/>
      <c r="C434" s="136"/>
      <c r="D434" s="137"/>
      <c r="E434" s="138"/>
      <c r="F434" s="138"/>
      <c r="G434" s="138"/>
      <c r="H434" s="138"/>
      <c r="I434" s="138"/>
      <c r="J434" s="138"/>
      <c r="K434" s="138"/>
      <c r="L434" s="138"/>
      <c r="M434" s="138"/>
      <c r="N434" s="138"/>
      <c r="O434" s="138"/>
      <c r="P434" s="138"/>
      <c r="Q434" s="139"/>
      <c r="R434" s="6"/>
      <c r="S434" s="6"/>
      <c r="T434" s="6"/>
      <c r="U434" s="6"/>
      <c r="V434" s="6"/>
      <c r="W434" s="6"/>
      <c r="X434" s="6"/>
      <c r="Y434" s="6"/>
      <c r="Z434" s="6"/>
      <c r="AA434" s="6"/>
      <c r="AB434" s="6"/>
      <c r="AC434" s="6"/>
    </row>
    <row r="435" ht="11.25" customHeight="1">
      <c r="A435" s="135"/>
      <c r="B435" s="136"/>
      <c r="C435" s="136"/>
      <c r="D435" s="137"/>
      <c r="E435" s="138"/>
      <c r="F435" s="138"/>
      <c r="G435" s="138"/>
      <c r="H435" s="138"/>
      <c r="I435" s="138"/>
      <c r="J435" s="138"/>
      <c r="K435" s="138"/>
      <c r="L435" s="138"/>
      <c r="M435" s="138"/>
      <c r="N435" s="138"/>
      <c r="O435" s="138"/>
      <c r="P435" s="138"/>
      <c r="Q435" s="139"/>
      <c r="R435" s="6"/>
      <c r="S435" s="6"/>
      <c r="T435" s="6"/>
      <c r="U435" s="6"/>
      <c r="V435" s="6"/>
      <c r="W435" s="6"/>
      <c r="X435" s="6"/>
      <c r="Y435" s="6"/>
      <c r="Z435" s="6"/>
      <c r="AA435" s="6"/>
      <c r="AB435" s="6"/>
      <c r="AC435" s="6"/>
    </row>
    <row r="436" ht="11.25" customHeight="1">
      <c r="A436" s="135"/>
      <c r="B436" s="136"/>
      <c r="C436" s="136"/>
      <c r="D436" s="137"/>
      <c r="E436" s="138"/>
      <c r="F436" s="138"/>
      <c r="G436" s="138"/>
      <c r="H436" s="138"/>
      <c r="I436" s="138"/>
      <c r="J436" s="138"/>
      <c r="K436" s="138"/>
      <c r="L436" s="138"/>
      <c r="M436" s="138"/>
      <c r="N436" s="138"/>
      <c r="O436" s="138"/>
      <c r="P436" s="138"/>
      <c r="Q436" s="139"/>
      <c r="R436" s="6"/>
      <c r="S436" s="6"/>
      <c r="T436" s="6"/>
      <c r="U436" s="6"/>
      <c r="V436" s="6"/>
      <c r="W436" s="6"/>
      <c r="X436" s="6"/>
      <c r="Y436" s="6"/>
      <c r="Z436" s="6"/>
      <c r="AA436" s="6"/>
      <c r="AB436" s="6"/>
      <c r="AC436" s="6"/>
    </row>
    <row r="437" ht="11.25" customHeight="1">
      <c r="A437" s="135"/>
      <c r="B437" s="136"/>
      <c r="C437" s="136"/>
      <c r="D437" s="137"/>
      <c r="E437" s="138"/>
      <c r="F437" s="138"/>
      <c r="G437" s="138"/>
      <c r="H437" s="138"/>
      <c r="I437" s="138"/>
      <c r="J437" s="138"/>
      <c r="K437" s="138"/>
      <c r="L437" s="138"/>
      <c r="M437" s="138"/>
      <c r="N437" s="138"/>
      <c r="O437" s="138"/>
      <c r="P437" s="138"/>
      <c r="Q437" s="139"/>
      <c r="R437" s="6"/>
      <c r="S437" s="6"/>
      <c r="T437" s="6"/>
      <c r="U437" s="6"/>
      <c r="V437" s="6"/>
      <c r="W437" s="6"/>
      <c r="X437" s="6"/>
      <c r="Y437" s="6"/>
      <c r="Z437" s="6"/>
      <c r="AA437" s="6"/>
      <c r="AB437" s="6"/>
      <c r="AC437" s="6"/>
    </row>
    <row r="438" ht="11.25" customHeight="1">
      <c r="A438" s="135"/>
      <c r="B438" s="136"/>
      <c r="C438" s="136"/>
      <c r="D438" s="137"/>
      <c r="E438" s="138"/>
      <c r="F438" s="138"/>
      <c r="G438" s="138"/>
      <c r="H438" s="138"/>
      <c r="I438" s="138"/>
      <c r="J438" s="138"/>
      <c r="K438" s="138"/>
      <c r="L438" s="138"/>
      <c r="M438" s="138"/>
      <c r="N438" s="138"/>
      <c r="O438" s="138"/>
      <c r="P438" s="138"/>
      <c r="Q438" s="139"/>
      <c r="R438" s="6"/>
      <c r="S438" s="6"/>
      <c r="T438" s="6"/>
      <c r="U438" s="6"/>
      <c r="V438" s="6"/>
      <c r="W438" s="6"/>
      <c r="X438" s="6"/>
      <c r="Y438" s="6"/>
      <c r="Z438" s="6"/>
      <c r="AA438" s="6"/>
      <c r="AB438" s="6"/>
      <c r="AC438" s="6"/>
    </row>
    <row r="439" ht="11.25" customHeight="1">
      <c r="A439" s="135"/>
      <c r="B439" s="136"/>
      <c r="C439" s="136"/>
      <c r="D439" s="137"/>
      <c r="E439" s="138"/>
      <c r="F439" s="138"/>
      <c r="G439" s="138"/>
      <c r="H439" s="138"/>
      <c r="I439" s="138"/>
      <c r="J439" s="138"/>
      <c r="K439" s="138"/>
      <c r="L439" s="138"/>
      <c r="M439" s="138"/>
      <c r="N439" s="138"/>
      <c r="O439" s="138"/>
      <c r="P439" s="138"/>
      <c r="Q439" s="139"/>
      <c r="R439" s="6"/>
      <c r="S439" s="6"/>
      <c r="T439" s="6"/>
      <c r="U439" s="6"/>
      <c r="V439" s="6"/>
      <c r="W439" s="6"/>
      <c r="X439" s="6"/>
      <c r="Y439" s="6"/>
      <c r="Z439" s="6"/>
      <c r="AA439" s="6"/>
      <c r="AB439" s="6"/>
      <c r="AC439" s="6"/>
    </row>
    <row r="440" ht="11.25" customHeight="1">
      <c r="A440" s="135"/>
      <c r="B440" s="136"/>
      <c r="C440" s="136"/>
      <c r="D440" s="137"/>
      <c r="E440" s="138"/>
      <c r="F440" s="138"/>
      <c r="G440" s="138"/>
      <c r="H440" s="138"/>
      <c r="I440" s="138"/>
      <c r="J440" s="138"/>
      <c r="K440" s="138"/>
      <c r="L440" s="138"/>
      <c r="M440" s="138"/>
      <c r="N440" s="138"/>
      <c r="O440" s="138"/>
      <c r="P440" s="138"/>
      <c r="Q440" s="139"/>
      <c r="R440" s="6"/>
      <c r="S440" s="6"/>
      <c r="T440" s="6"/>
      <c r="U440" s="6"/>
      <c r="V440" s="6"/>
      <c r="W440" s="6"/>
      <c r="X440" s="6"/>
      <c r="Y440" s="6"/>
      <c r="Z440" s="6"/>
      <c r="AA440" s="6"/>
      <c r="AB440" s="6"/>
      <c r="AC440" s="6"/>
    </row>
    <row r="441" ht="11.25" customHeight="1">
      <c r="A441" s="135"/>
      <c r="B441" s="136"/>
      <c r="C441" s="136"/>
      <c r="D441" s="137"/>
      <c r="E441" s="138"/>
      <c r="F441" s="138"/>
      <c r="G441" s="138"/>
      <c r="H441" s="138"/>
      <c r="I441" s="138"/>
      <c r="J441" s="138"/>
      <c r="K441" s="138"/>
      <c r="L441" s="138"/>
      <c r="M441" s="138"/>
      <c r="N441" s="138"/>
      <c r="O441" s="138"/>
      <c r="P441" s="138"/>
      <c r="Q441" s="139"/>
      <c r="R441" s="6"/>
      <c r="S441" s="6"/>
      <c r="T441" s="6"/>
      <c r="U441" s="6"/>
      <c r="V441" s="6"/>
      <c r="W441" s="6"/>
      <c r="X441" s="6"/>
      <c r="Y441" s="6"/>
      <c r="Z441" s="6"/>
      <c r="AA441" s="6"/>
      <c r="AB441" s="6"/>
      <c r="AC441" s="6"/>
    </row>
    <row r="442" ht="11.25" customHeight="1">
      <c r="A442" s="135"/>
      <c r="B442" s="136"/>
      <c r="C442" s="136"/>
      <c r="D442" s="137"/>
      <c r="E442" s="138"/>
      <c r="F442" s="138"/>
      <c r="G442" s="138"/>
      <c r="H442" s="138"/>
      <c r="I442" s="138"/>
      <c r="J442" s="138"/>
      <c r="K442" s="138"/>
      <c r="L442" s="138"/>
      <c r="M442" s="138"/>
      <c r="N442" s="138"/>
      <c r="O442" s="138"/>
      <c r="P442" s="138"/>
      <c r="Q442" s="139"/>
      <c r="R442" s="6"/>
      <c r="S442" s="6"/>
      <c r="T442" s="6"/>
      <c r="U442" s="6"/>
      <c r="V442" s="6"/>
      <c r="W442" s="6"/>
      <c r="X442" s="6"/>
      <c r="Y442" s="6"/>
      <c r="Z442" s="6"/>
      <c r="AA442" s="6"/>
      <c r="AB442" s="6"/>
      <c r="AC442" s="6"/>
    </row>
    <row r="443" ht="11.25" customHeight="1">
      <c r="A443" s="135"/>
      <c r="B443" s="136"/>
      <c r="C443" s="136"/>
      <c r="D443" s="137"/>
      <c r="E443" s="138"/>
      <c r="F443" s="138"/>
      <c r="G443" s="138"/>
      <c r="H443" s="138"/>
      <c r="I443" s="138"/>
      <c r="J443" s="138"/>
      <c r="K443" s="138"/>
      <c r="L443" s="138"/>
      <c r="M443" s="138"/>
      <c r="N443" s="138"/>
      <c r="O443" s="138"/>
      <c r="P443" s="138"/>
      <c r="Q443" s="139"/>
      <c r="R443" s="6"/>
      <c r="S443" s="6"/>
      <c r="T443" s="6"/>
      <c r="U443" s="6"/>
      <c r="V443" s="6"/>
      <c r="W443" s="6"/>
      <c r="X443" s="6"/>
      <c r="Y443" s="6"/>
      <c r="Z443" s="6"/>
      <c r="AA443" s="6"/>
      <c r="AB443" s="6"/>
      <c r="AC443" s="6"/>
    </row>
    <row r="444" ht="11.25" customHeight="1">
      <c r="A444" s="135"/>
      <c r="B444" s="136"/>
      <c r="C444" s="136"/>
      <c r="D444" s="137"/>
      <c r="E444" s="138"/>
      <c r="F444" s="138"/>
      <c r="G444" s="138"/>
      <c r="H444" s="138"/>
      <c r="I444" s="138"/>
      <c r="J444" s="138"/>
      <c r="K444" s="138"/>
      <c r="L444" s="138"/>
      <c r="M444" s="138"/>
      <c r="N444" s="138"/>
      <c r="O444" s="138"/>
      <c r="P444" s="138"/>
      <c r="Q444" s="139"/>
      <c r="R444" s="6"/>
      <c r="S444" s="6"/>
      <c r="T444" s="6"/>
      <c r="U444" s="6"/>
      <c r="V444" s="6"/>
      <c r="W444" s="6"/>
      <c r="X444" s="6"/>
      <c r="Y444" s="6"/>
      <c r="Z444" s="6"/>
      <c r="AA444" s="6"/>
      <c r="AB444" s="6"/>
      <c r="AC444" s="6"/>
    </row>
    <row r="445" ht="11.25" customHeight="1">
      <c r="A445" s="135"/>
      <c r="B445" s="136"/>
      <c r="C445" s="136"/>
      <c r="D445" s="137"/>
      <c r="E445" s="138"/>
      <c r="F445" s="138"/>
      <c r="G445" s="138"/>
      <c r="H445" s="138"/>
      <c r="I445" s="138"/>
      <c r="J445" s="138"/>
      <c r="K445" s="138"/>
      <c r="L445" s="138"/>
      <c r="M445" s="138"/>
      <c r="N445" s="138"/>
      <c r="O445" s="138"/>
      <c r="P445" s="138"/>
      <c r="Q445" s="139"/>
      <c r="R445" s="6"/>
      <c r="S445" s="6"/>
      <c r="T445" s="6"/>
      <c r="U445" s="6"/>
      <c r="V445" s="6"/>
      <c r="W445" s="6"/>
      <c r="X445" s="6"/>
      <c r="Y445" s="6"/>
      <c r="Z445" s="6"/>
      <c r="AA445" s="6"/>
      <c r="AB445" s="6"/>
      <c r="AC445" s="6"/>
    </row>
    <row r="446" ht="11.25" customHeight="1">
      <c r="A446" s="135"/>
      <c r="B446" s="136"/>
      <c r="C446" s="136"/>
      <c r="D446" s="137"/>
      <c r="E446" s="138"/>
      <c r="F446" s="138"/>
      <c r="G446" s="138"/>
      <c r="H446" s="138"/>
      <c r="I446" s="138"/>
      <c r="J446" s="138"/>
      <c r="K446" s="138"/>
      <c r="L446" s="138"/>
      <c r="M446" s="138"/>
      <c r="N446" s="138"/>
      <c r="O446" s="138"/>
      <c r="P446" s="138"/>
      <c r="Q446" s="139"/>
      <c r="R446" s="6"/>
      <c r="S446" s="6"/>
      <c r="T446" s="6"/>
      <c r="U446" s="6"/>
      <c r="V446" s="6"/>
      <c r="W446" s="6"/>
      <c r="X446" s="6"/>
      <c r="Y446" s="6"/>
      <c r="Z446" s="6"/>
      <c r="AA446" s="6"/>
      <c r="AB446" s="6"/>
      <c r="AC446" s="6"/>
    </row>
    <row r="447" ht="11.25" customHeight="1">
      <c r="A447" s="135"/>
      <c r="B447" s="136"/>
      <c r="C447" s="136"/>
      <c r="D447" s="137"/>
      <c r="E447" s="138"/>
      <c r="F447" s="138"/>
      <c r="G447" s="138"/>
      <c r="H447" s="138"/>
      <c r="I447" s="138"/>
      <c r="J447" s="138"/>
      <c r="K447" s="138"/>
      <c r="L447" s="138"/>
      <c r="M447" s="138"/>
      <c r="N447" s="138"/>
      <c r="O447" s="138"/>
      <c r="P447" s="138"/>
      <c r="Q447" s="139"/>
      <c r="R447" s="6"/>
      <c r="S447" s="6"/>
      <c r="T447" s="6"/>
      <c r="U447" s="6"/>
      <c r="V447" s="6"/>
      <c r="W447" s="6"/>
      <c r="X447" s="6"/>
      <c r="Y447" s="6"/>
      <c r="Z447" s="6"/>
      <c r="AA447" s="6"/>
      <c r="AB447" s="6"/>
      <c r="AC447" s="6"/>
    </row>
    <row r="448" ht="11.25" customHeight="1">
      <c r="A448" s="135"/>
      <c r="B448" s="136"/>
      <c r="C448" s="136"/>
      <c r="D448" s="137"/>
      <c r="E448" s="138"/>
      <c r="F448" s="138"/>
      <c r="G448" s="138"/>
      <c r="H448" s="138"/>
      <c r="I448" s="138"/>
      <c r="J448" s="138"/>
      <c r="K448" s="138"/>
      <c r="L448" s="138"/>
      <c r="M448" s="138"/>
      <c r="N448" s="138"/>
      <c r="O448" s="138"/>
      <c r="P448" s="138"/>
      <c r="Q448" s="139"/>
      <c r="R448" s="6"/>
      <c r="S448" s="6"/>
      <c r="T448" s="6"/>
      <c r="U448" s="6"/>
      <c r="V448" s="6"/>
      <c r="W448" s="6"/>
      <c r="X448" s="6"/>
      <c r="Y448" s="6"/>
      <c r="Z448" s="6"/>
      <c r="AA448" s="6"/>
      <c r="AB448" s="6"/>
      <c r="AC448" s="6"/>
    </row>
    <row r="449" ht="11.25" customHeight="1">
      <c r="A449" s="135"/>
      <c r="B449" s="136"/>
      <c r="C449" s="136"/>
      <c r="D449" s="137"/>
      <c r="E449" s="138"/>
      <c r="F449" s="138"/>
      <c r="G449" s="138"/>
      <c r="H449" s="138"/>
      <c r="I449" s="138"/>
      <c r="J449" s="138"/>
      <c r="K449" s="138"/>
      <c r="L449" s="138"/>
      <c r="M449" s="138"/>
      <c r="N449" s="138"/>
      <c r="O449" s="138"/>
      <c r="P449" s="138"/>
      <c r="Q449" s="139"/>
      <c r="R449" s="6"/>
      <c r="S449" s="6"/>
      <c r="T449" s="6"/>
      <c r="U449" s="6"/>
      <c r="V449" s="6"/>
      <c r="W449" s="6"/>
      <c r="X449" s="6"/>
      <c r="Y449" s="6"/>
      <c r="Z449" s="6"/>
      <c r="AA449" s="6"/>
      <c r="AB449" s="6"/>
      <c r="AC449" s="6"/>
    </row>
    <row r="450" ht="11.25" customHeight="1">
      <c r="A450" s="135"/>
      <c r="B450" s="136"/>
      <c r="C450" s="136"/>
      <c r="D450" s="137"/>
      <c r="E450" s="138"/>
      <c r="F450" s="138"/>
      <c r="G450" s="138"/>
      <c r="H450" s="138"/>
      <c r="I450" s="138"/>
      <c r="J450" s="138"/>
      <c r="K450" s="138"/>
      <c r="L450" s="138"/>
      <c r="M450" s="138"/>
      <c r="N450" s="138"/>
      <c r="O450" s="138"/>
      <c r="P450" s="138"/>
      <c r="Q450" s="139"/>
      <c r="R450" s="6"/>
      <c r="S450" s="6"/>
      <c r="T450" s="6"/>
      <c r="U450" s="6"/>
      <c r="V450" s="6"/>
      <c r="W450" s="6"/>
      <c r="X450" s="6"/>
      <c r="Y450" s="6"/>
      <c r="Z450" s="6"/>
      <c r="AA450" s="6"/>
      <c r="AB450" s="6"/>
      <c r="AC450" s="6"/>
    </row>
    <row r="451" ht="11.25" customHeight="1">
      <c r="A451" s="135"/>
      <c r="B451" s="136"/>
      <c r="C451" s="136"/>
      <c r="D451" s="137"/>
      <c r="E451" s="138"/>
      <c r="F451" s="138"/>
      <c r="G451" s="138"/>
      <c r="H451" s="138"/>
      <c r="I451" s="138"/>
      <c r="J451" s="138"/>
      <c r="K451" s="138"/>
      <c r="L451" s="138"/>
      <c r="M451" s="138"/>
      <c r="N451" s="138"/>
      <c r="O451" s="138"/>
      <c r="P451" s="138"/>
      <c r="Q451" s="139"/>
      <c r="R451" s="6"/>
      <c r="S451" s="6"/>
      <c r="T451" s="6"/>
      <c r="U451" s="6"/>
      <c r="V451" s="6"/>
      <c r="W451" s="6"/>
      <c r="X451" s="6"/>
      <c r="Y451" s="6"/>
      <c r="Z451" s="6"/>
      <c r="AA451" s="6"/>
      <c r="AB451" s="6"/>
      <c r="AC451" s="6"/>
    </row>
    <row r="452" ht="11.25" customHeight="1">
      <c r="A452" s="135"/>
      <c r="B452" s="136"/>
      <c r="C452" s="136"/>
      <c r="D452" s="137"/>
      <c r="E452" s="138"/>
      <c r="F452" s="138"/>
      <c r="G452" s="138"/>
      <c r="H452" s="138"/>
      <c r="I452" s="138"/>
      <c r="J452" s="138"/>
      <c r="K452" s="138"/>
      <c r="L452" s="138"/>
      <c r="M452" s="138"/>
      <c r="N452" s="138"/>
      <c r="O452" s="138"/>
      <c r="P452" s="138"/>
      <c r="Q452" s="139"/>
      <c r="R452" s="6"/>
      <c r="S452" s="6"/>
      <c r="T452" s="6"/>
      <c r="U452" s="6"/>
      <c r="V452" s="6"/>
      <c r="W452" s="6"/>
      <c r="X452" s="6"/>
      <c r="Y452" s="6"/>
      <c r="Z452" s="6"/>
      <c r="AA452" s="6"/>
      <c r="AB452" s="6"/>
      <c r="AC452" s="6"/>
    </row>
    <row r="453" ht="11.25" customHeight="1">
      <c r="A453" s="135"/>
      <c r="B453" s="136"/>
      <c r="C453" s="136"/>
      <c r="D453" s="137"/>
      <c r="E453" s="138"/>
      <c r="F453" s="138"/>
      <c r="G453" s="138"/>
      <c r="H453" s="138"/>
      <c r="I453" s="138"/>
      <c r="J453" s="138"/>
      <c r="K453" s="138"/>
      <c r="L453" s="138"/>
      <c r="M453" s="138"/>
      <c r="N453" s="138"/>
      <c r="O453" s="138"/>
      <c r="P453" s="138"/>
      <c r="Q453" s="139"/>
      <c r="R453" s="6"/>
      <c r="S453" s="6"/>
      <c r="T453" s="6"/>
      <c r="U453" s="6"/>
      <c r="V453" s="6"/>
      <c r="W453" s="6"/>
      <c r="X453" s="6"/>
      <c r="Y453" s="6"/>
      <c r="Z453" s="6"/>
      <c r="AA453" s="6"/>
      <c r="AB453" s="6"/>
      <c r="AC453" s="6"/>
    </row>
    <row r="454" ht="11.25" customHeight="1">
      <c r="A454" s="135"/>
      <c r="B454" s="136"/>
      <c r="C454" s="136"/>
      <c r="D454" s="137"/>
      <c r="E454" s="138"/>
      <c r="F454" s="138"/>
      <c r="G454" s="138"/>
      <c r="H454" s="138"/>
      <c r="I454" s="138"/>
      <c r="J454" s="138"/>
      <c r="K454" s="138"/>
      <c r="L454" s="138"/>
      <c r="M454" s="138"/>
      <c r="N454" s="138"/>
      <c r="O454" s="138"/>
      <c r="P454" s="138"/>
      <c r="Q454" s="139"/>
      <c r="R454" s="6"/>
      <c r="S454" s="6"/>
      <c r="T454" s="6"/>
      <c r="U454" s="6"/>
      <c r="V454" s="6"/>
      <c r="W454" s="6"/>
      <c r="X454" s="6"/>
      <c r="Y454" s="6"/>
      <c r="Z454" s="6"/>
      <c r="AA454" s="6"/>
      <c r="AB454" s="6"/>
      <c r="AC454" s="6"/>
    </row>
    <row r="455" ht="11.25" customHeight="1">
      <c r="A455" s="135"/>
      <c r="B455" s="136"/>
      <c r="C455" s="136"/>
      <c r="D455" s="137"/>
      <c r="E455" s="138"/>
      <c r="F455" s="138"/>
      <c r="G455" s="138"/>
      <c r="H455" s="138"/>
      <c r="I455" s="138"/>
      <c r="J455" s="138"/>
      <c r="K455" s="138"/>
      <c r="L455" s="138"/>
      <c r="M455" s="138"/>
      <c r="N455" s="138"/>
      <c r="O455" s="138"/>
      <c r="P455" s="138"/>
      <c r="Q455" s="139"/>
      <c r="R455" s="6"/>
      <c r="S455" s="6"/>
      <c r="T455" s="6"/>
      <c r="U455" s="6"/>
      <c r="V455" s="6"/>
      <c r="W455" s="6"/>
      <c r="X455" s="6"/>
      <c r="Y455" s="6"/>
      <c r="Z455" s="6"/>
      <c r="AA455" s="6"/>
      <c r="AB455" s="6"/>
      <c r="AC455" s="6"/>
    </row>
    <row r="456" ht="11.25" customHeight="1">
      <c r="A456" s="135"/>
      <c r="B456" s="136"/>
      <c r="C456" s="136"/>
      <c r="D456" s="137"/>
      <c r="E456" s="138"/>
      <c r="F456" s="138"/>
      <c r="G456" s="138"/>
      <c r="H456" s="138"/>
      <c r="I456" s="138"/>
      <c r="J456" s="138"/>
      <c r="K456" s="138"/>
      <c r="L456" s="138"/>
      <c r="M456" s="138"/>
      <c r="N456" s="138"/>
      <c r="O456" s="138"/>
      <c r="P456" s="138"/>
      <c r="Q456" s="139"/>
      <c r="R456" s="6"/>
      <c r="S456" s="6"/>
      <c r="T456" s="6"/>
      <c r="U456" s="6"/>
      <c r="V456" s="6"/>
      <c r="W456" s="6"/>
      <c r="X456" s="6"/>
      <c r="Y456" s="6"/>
      <c r="Z456" s="6"/>
      <c r="AA456" s="6"/>
      <c r="AB456" s="6"/>
      <c r="AC456" s="6"/>
    </row>
    <row r="457" ht="11.25" customHeight="1">
      <c r="A457" s="135"/>
      <c r="B457" s="136"/>
      <c r="C457" s="136"/>
      <c r="D457" s="137"/>
      <c r="E457" s="138"/>
      <c r="F457" s="138"/>
      <c r="G457" s="138"/>
      <c r="H457" s="138"/>
      <c r="I457" s="138"/>
      <c r="J457" s="138"/>
      <c r="K457" s="138"/>
      <c r="L457" s="138"/>
      <c r="M457" s="138"/>
      <c r="N457" s="138"/>
      <c r="O457" s="138"/>
      <c r="P457" s="138"/>
      <c r="Q457" s="139"/>
      <c r="R457" s="6"/>
      <c r="S457" s="6"/>
      <c r="T457" s="6"/>
      <c r="U457" s="6"/>
      <c r="V457" s="6"/>
      <c r="W457" s="6"/>
      <c r="X457" s="6"/>
      <c r="Y457" s="6"/>
      <c r="Z457" s="6"/>
      <c r="AA457" s="6"/>
      <c r="AB457" s="6"/>
      <c r="AC457" s="6"/>
    </row>
    <row r="458" ht="11.25" customHeight="1">
      <c r="A458" s="135"/>
      <c r="B458" s="136"/>
      <c r="C458" s="136"/>
      <c r="D458" s="137"/>
      <c r="E458" s="138"/>
      <c r="F458" s="138"/>
      <c r="G458" s="138"/>
      <c r="H458" s="138"/>
      <c r="I458" s="138"/>
      <c r="J458" s="138"/>
      <c r="K458" s="138"/>
      <c r="L458" s="138"/>
      <c r="M458" s="138"/>
      <c r="N458" s="138"/>
      <c r="O458" s="138"/>
      <c r="P458" s="138"/>
      <c r="Q458" s="139"/>
      <c r="R458" s="6"/>
      <c r="S458" s="6"/>
      <c r="T458" s="6"/>
      <c r="U458" s="6"/>
      <c r="V458" s="6"/>
      <c r="W458" s="6"/>
      <c r="X458" s="6"/>
      <c r="Y458" s="6"/>
      <c r="Z458" s="6"/>
      <c r="AA458" s="6"/>
      <c r="AB458" s="6"/>
      <c r="AC458" s="6"/>
    </row>
    <row r="459" ht="11.25" customHeight="1">
      <c r="A459" s="135"/>
      <c r="B459" s="136"/>
      <c r="C459" s="136"/>
      <c r="D459" s="137"/>
      <c r="E459" s="138"/>
      <c r="F459" s="138"/>
      <c r="G459" s="138"/>
      <c r="H459" s="138"/>
      <c r="I459" s="138"/>
      <c r="J459" s="138"/>
      <c r="K459" s="138"/>
      <c r="L459" s="138"/>
      <c r="M459" s="138"/>
      <c r="N459" s="138"/>
      <c r="O459" s="138"/>
      <c r="P459" s="138"/>
      <c r="Q459" s="139"/>
      <c r="R459" s="6"/>
      <c r="S459" s="6"/>
      <c r="T459" s="6"/>
      <c r="U459" s="6"/>
      <c r="V459" s="6"/>
      <c r="W459" s="6"/>
      <c r="X459" s="6"/>
      <c r="Y459" s="6"/>
      <c r="Z459" s="6"/>
      <c r="AA459" s="6"/>
      <c r="AB459" s="6"/>
      <c r="AC459" s="6"/>
    </row>
    <row r="460" ht="11.25" customHeight="1">
      <c r="A460" s="135"/>
      <c r="B460" s="136"/>
      <c r="C460" s="136"/>
      <c r="D460" s="137"/>
      <c r="E460" s="138"/>
      <c r="F460" s="138"/>
      <c r="G460" s="138"/>
      <c r="H460" s="138"/>
      <c r="I460" s="138"/>
      <c r="J460" s="138"/>
      <c r="K460" s="138"/>
      <c r="L460" s="138"/>
      <c r="M460" s="138"/>
      <c r="N460" s="138"/>
      <c r="O460" s="138"/>
      <c r="P460" s="138"/>
      <c r="Q460" s="139"/>
      <c r="R460" s="6"/>
      <c r="S460" s="6"/>
      <c r="T460" s="6"/>
      <c r="U460" s="6"/>
      <c r="V460" s="6"/>
      <c r="W460" s="6"/>
      <c r="X460" s="6"/>
      <c r="Y460" s="6"/>
      <c r="Z460" s="6"/>
      <c r="AA460" s="6"/>
      <c r="AB460" s="6"/>
      <c r="AC460" s="6"/>
    </row>
    <row r="461" ht="11.25" customHeight="1">
      <c r="A461" s="135"/>
      <c r="B461" s="136"/>
      <c r="C461" s="136"/>
      <c r="D461" s="137"/>
      <c r="E461" s="138"/>
      <c r="F461" s="138"/>
      <c r="G461" s="138"/>
      <c r="H461" s="138"/>
      <c r="I461" s="138"/>
      <c r="J461" s="138"/>
      <c r="K461" s="138"/>
      <c r="L461" s="138"/>
      <c r="M461" s="138"/>
      <c r="N461" s="138"/>
      <c r="O461" s="138"/>
      <c r="P461" s="138"/>
      <c r="Q461" s="139"/>
      <c r="R461" s="6"/>
      <c r="S461" s="6"/>
      <c r="T461" s="6"/>
      <c r="U461" s="6"/>
      <c r="V461" s="6"/>
      <c r="W461" s="6"/>
      <c r="X461" s="6"/>
      <c r="Y461" s="6"/>
      <c r="Z461" s="6"/>
      <c r="AA461" s="6"/>
      <c r="AB461" s="6"/>
      <c r="AC461" s="6"/>
    </row>
    <row r="462" ht="11.25" customHeight="1">
      <c r="A462" s="135"/>
      <c r="B462" s="136"/>
      <c r="C462" s="136"/>
      <c r="D462" s="137"/>
      <c r="E462" s="138"/>
      <c r="F462" s="138"/>
      <c r="G462" s="138"/>
      <c r="H462" s="138"/>
      <c r="I462" s="138"/>
      <c r="J462" s="138"/>
      <c r="K462" s="138"/>
      <c r="L462" s="138"/>
      <c r="M462" s="138"/>
      <c r="N462" s="138"/>
      <c r="O462" s="138"/>
      <c r="P462" s="138"/>
      <c r="Q462" s="139"/>
      <c r="R462" s="6"/>
      <c r="S462" s="6"/>
      <c r="T462" s="6"/>
      <c r="U462" s="6"/>
      <c r="V462" s="6"/>
      <c r="W462" s="6"/>
      <c r="X462" s="6"/>
      <c r="Y462" s="6"/>
      <c r="Z462" s="6"/>
      <c r="AA462" s="6"/>
      <c r="AB462" s="6"/>
      <c r="AC462" s="6"/>
    </row>
    <row r="463" ht="11.25" customHeight="1">
      <c r="A463" s="135"/>
      <c r="B463" s="136"/>
      <c r="C463" s="136"/>
      <c r="D463" s="137"/>
      <c r="E463" s="138"/>
      <c r="F463" s="138"/>
      <c r="G463" s="138"/>
      <c r="H463" s="138"/>
      <c r="I463" s="138"/>
      <c r="J463" s="138"/>
      <c r="K463" s="138"/>
      <c r="L463" s="138"/>
      <c r="M463" s="138"/>
      <c r="N463" s="138"/>
      <c r="O463" s="138"/>
      <c r="P463" s="138"/>
      <c r="Q463" s="139"/>
      <c r="R463" s="6"/>
      <c r="S463" s="6"/>
      <c r="T463" s="6"/>
      <c r="U463" s="6"/>
      <c r="V463" s="6"/>
      <c r="W463" s="6"/>
      <c r="X463" s="6"/>
      <c r="Y463" s="6"/>
      <c r="Z463" s="6"/>
      <c r="AA463" s="6"/>
      <c r="AB463" s="6"/>
      <c r="AC463" s="6"/>
    </row>
    <row r="464" ht="11.25" customHeight="1">
      <c r="A464" s="135"/>
      <c r="B464" s="136"/>
      <c r="C464" s="136"/>
      <c r="D464" s="137"/>
      <c r="E464" s="138"/>
      <c r="F464" s="138"/>
      <c r="G464" s="138"/>
      <c r="H464" s="138"/>
      <c r="I464" s="138"/>
      <c r="J464" s="138"/>
      <c r="K464" s="138"/>
      <c r="L464" s="138"/>
      <c r="M464" s="138"/>
      <c r="N464" s="138"/>
      <c r="O464" s="138"/>
      <c r="P464" s="138"/>
      <c r="Q464" s="139"/>
      <c r="R464" s="6"/>
      <c r="S464" s="6"/>
      <c r="T464" s="6"/>
      <c r="U464" s="6"/>
      <c r="V464" s="6"/>
      <c r="W464" s="6"/>
      <c r="X464" s="6"/>
      <c r="Y464" s="6"/>
      <c r="Z464" s="6"/>
      <c r="AA464" s="6"/>
      <c r="AB464" s="6"/>
      <c r="AC464" s="6"/>
    </row>
    <row r="465" ht="11.25" customHeight="1">
      <c r="A465" s="135"/>
      <c r="B465" s="136"/>
      <c r="C465" s="136"/>
      <c r="D465" s="137"/>
      <c r="E465" s="138"/>
      <c r="F465" s="138"/>
      <c r="G465" s="138"/>
      <c r="H465" s="138"/>
      <c r="I465" s="138"/>
      <c r="J465" s="138"/>
      <c r="K465" s="138"/>
      <c r="L465" s="138"/>
      <c r="M465" s="138"/>
      <c r="N465" s="138"/>
      <c r="O465" s="138"/>
      <c r="P465" s="138"/>
      <c r="Q465" s="139"/>
      <c r="R465" s="6"/>
      <c r="S465" s="6"/>
      <c r="T465" s="6"/>
      <c r="U465" s="6"/>
      <c r="V465" s="6"/>
      <c r="W465" s="6"/>
      <c r="X465" s="6"/>
      <c r="Y465" s="6"/>
      <c r="Z465" s="6"/>
      <c r="AA465" s="6"/>
      <c r="AB465" s="6"/>
      <c r="AC465" s="6"/>
    </row>
    <row r="466" ht="11.25" customHeight="1">
      <c r="A466" s="135"/>
      <c r="B466" s="136"/>
      <c r="C466" s="136"/>
      <c r="D466" s="137"/>
      <c r="E466" s="138"/>
      <c r="F466" s="138"/>
      <c r="G466" s="138"/>
      <c r="H466" s="138"/>
      <c r="I466" s="138"/>
      <c r="J466" s="138"/>
      <c r="K466" s="138"/>
      <c r="L466" s="138"/>
      <c r="M466" s="138"/>
      <c r="N466" s="138"/>
      <c r="O466" s="138"/>
      <c r="P466" s="138"/>
      <c r="Q466" s="139"/>
      <c r="R466" s="6"/>
      <c r="S466" s="6"/>
      <c r="T466" s="6"/>
      <c r="U466" s="6"/>
      <c r="V466" s="6"/>
      <c r="W466" s="6"/>
      <c r="X466" s="6"/>
      <c r="Y466" s="6"/>
      <c r="Z466" s="6"/>
      <c r="AA466" s="6"/>
      <c r="AB466" s="6"/>
      <c r="AC466" s="6"/>
    </row>
    <row r="467" ht="11.25" customHeight="1">
      <c r="A467" s="135"/>
      <c r="B467" s="136"/>
      <c r="C467" s="136"/>
      <c r="D467" s="137"/>
      <c r="E467" s="138"/>
      <c r="F467" s="138"/>
      <c r="G467" s="138"/>
      <c r="H467" s="138"/>
      <c r="I467" s="138"/>
      <c r="J467" s="138"/>
      <c r="K467" s="138"/>
      <c r="L467" s="138"/>
      <c r="M467" s="138"/>
      <c r="N467" s="138"/>
      <c r="O467" s="138"/>
      <c r="P467" s="138"/>
      <c r="Q467" s="139"/>
      <c r="R467" s="6"/>
      <c r="S467" s="6"/>
      <c r="T467" s="6"/>
      <c r="U467" s="6"/>
      <c r="V467" s="6"/>
      <c r="W467" s="6"/>
      <c r="X467" s="6"/>
      <c r="Y467" s="6"/>
      <c r="Z467" s="6"/>
      <c r="AA467" s="6"/>
      <c r="AB467" s="6"/>
      <c r="AC467" s="6"/>
    </row>
    <row r="468" ht="11.25" customHeight="1">
      <c r="A468" s="135"/>
      <c r="B468" s="136"/>
      <c r="C468" s="136"/>
      <c r="D468" s="137"/>
      <c r="E468" s="138"/>
      <c r="F468" s="138"/>
      <c r="G468" s="138"/>
      <c r="H468" s="138"/>
      <c r="I468" s="138"/>
      <c r="J468" s="138"/>
      <c r="K468" s="138"/>
      <c r="L468" s="138"/>
      <c r="M468" s="138"/>
      <c r="N468" s="138"/>
      <c r="O468" s="138"/>
      <c r="P468" s="138"/>
      <c r="Q468" s="139"/>
      <c r="R468" s="6"/>
      <c r="S468" s="6"/>
      <c r="T468" s="6"/>
      <c r="U468" s="6"/>
      <c r="V468" s="6"/>
      <c r="W468" s="6"/>
      <c r="X468" s="6"/>
      <c r="Y468" s="6"/>
      <c r="Z468" s="6"/>
      <c r="AA468" s="6"/>
      <c r="AB468" s="6"/>
      <c r="AC468" s="6"/>
    </row>
    <row r="469" ht="11.25" customHeight="1">
      <c r="A469" s="135"/>
      <c r="B469" s="136"/>
      <c r="C469" s="136"/>
      <c r="D469" s="137"/>
      <c r="E469" s="138"/>
      <c r="F469" s="138"/>
      <c r="G469" s="138"/>
      <c r="H469" s="138"/>
      <c r="I469" s="138"/>
      <c r="J469" s="138"/>
      <c r="K469" s="138"/>
      <c r="L469" s="138"/>
      <c r="M469" s="138"/>
      <c r="N469" s="138"/>
      <c r="O469" s="138"/>
      <c r="P469" s="138"/>
      <c r="Q469" s="139"/>
      <c r="R469" s="6"/>
      <c r="S469" s="6"/>
      <c r="T469" s="6"/>
      <c r="U469" s="6"/>
      <c r="V469" s="6"/>
      <c r="W469" s="6"/>
      <c r="X469" s="6"/>
      <c r="Y469" s="6"/>
      <c r="Z469" s="6"/>
      <c r="AA469" s="6"/>
      <c r="AB469" s="6"/>
      <c r="AC469" s="6"/>
    </row>
    <row r="470" ht="11.25" customHeight="1">
      <c r="A470" s="135"/>
      <c r="B470" s="136"/>
      <c r="C470" s="136"/>
      <c r="D470" s="137"/>
      <c r="E470" s="138"/>
      <c r="F470" s="138"/>
      <c r="G470" s="138"/>
      <c r="H470" s="138"/>
      <c r="I470" s="138"/>
      <c r="J470" s="138"/>
      <c r="K470" s="138"/>
      <c r="L470" s="138"/>
      <c r="M470" s="138"/>
      <c r="N470" s="138"/>
      <c r="O470" s="138"/>
      <c r="P470" s="138"/>
      <c r="Q470" s="139"/>
      <c r="R470" s="6"/>
      <c r="S470" s="6"/>
      <c r="T470" s="6"/>
      <c r="U470" s="6"/>
      <c r="V470" s="6"/>
      <c r="W470" s="6"/>
      <c r="X470" s="6"/>
      <c r="Y470" s="6"/>
      <c r="Z470" s="6"/>
      <c r="AA470" s="6"/>
      <c r="AB470" s="6"/>
      <c r="AC470" s="6"/>
    </row>
    <row r="471" ht="11.25" customHeight="1">
      <c r="A471" s="135"/>
      <c r="B471" s="136"/>
      <c r="C471" s="136"/>
      <c r="D471" s="137"/>
      <c r="E471" s="138"/>
      <c r="F471" s="138"/>
      <c r="G471" s="138"/>
      <c r="H471" s="138"/>
      <c r="I471" s="138"/>
      <c r="J471" s="138"/>
      <c r="K471" s="138"/>
      <c r="L471" s="138"/>
      <c r="M471" s="138"/>
      <c r="N471" s="138"/>
      <c r="O471" s="138"/>
      <c r="P471" s="138"/>
      <c r="Q471" s="139"/>
      <c r="R471" s="6"/>
      <c r="S471" s="6"/>
      <c r="T471" s="6"/>
      <c r="U471" s="6"/>
      <c r="V471" s="6"/>
      <c r="W471" s="6"/>
      <c r="X471" s="6"/>
      <c r="Y471" s="6"/>
      <c r="Z471" s="6"/>
      <c r="AA471" s="6"/>
      <c r="AB471" s="6"/>
      <c r="AC471" s="6"/>
    </row>
    <row r="472" ht="11.25" customHeight="1">
      <c r="A472" s="135"/>
      <c r="B472" s="136"/>
      <c r="C472" s="136"/>
      <c r="D472" s="137"/>
      <c r="E472" s="138"/>
      <c r="F472" s="138"/>
      <c r="G472" s="138"/>
      <c r="H472" s="138"/>
      <c r="I472" s="138"/>
      <c r="J472" s="138"/>
      <c r="K472" s="138"/>
      <c r="L472" s="138"/>
      <c r="M472" s="138"/>
      <c r="N472" s="138"/>
      <c r="O472" s="138"/>
      <c r="P472" s="138"/>
      <c r="Q472" s="139"/>
      <c r="R472" s="6"/>
      <c r="S472" s="6"/>
      <c r="T472" s="6"/>
      <c r="U472" s="6"/>
      <c r="V472" s="6"/>
      <c r="W472" s="6"/>
      <c r="X472" s="6"/>
      <c r="Y472" s="6"/>
      <c r="Z472" s="6"/>
      <c r="AA472" s="6"/>
      <c r="AB472" s="6"/>
      <c r="AC472" s="6"/>
    </row>
    <row r="473" ht="11.25" customHeight="1">
      <c r="A473" s="135"/>
      <c r="B473" s="136"/>
      <c r="C473" s="136"/>
      <c r="D473" s="137"/>
      <c r="E473" s="138"/>
      <c r="F473" s="138"/>
      <c r="G473" s="138"/>
      <c r="H473" s="138"/>
      <c r="I473" s="138"/>
      <c r="J473" s="138"/>
      <c r="K473" s="138"/>
      <c r="L473" s="138"/>
      <c r="M473" s="138"/>
      <c r="N473" s="138"/>
      <c r="O473" s="138"/>
      <c r="P473" s="138"/>
      <c r="Q473" s="139"/>
      <c r="R473" s="6"/>
      <c r="S473" s="6"/>
      <c r="T473" s="6"/>
      <c r="U473" s="6"/>
      <c r="V473" s="6"/>
      <c r="W473" s="6"/>
      <c r="X473" s="6"/>
      <c r="Y473" s="6"/>
      <c r="Z473" s="6"/>
      <c r="AA473" s="6"/>
      <c r="AB473" s="6"/>
      <c r="AC473" s="6"/>
    </row>
    <row r="474" ht="11.25" customHeight="1">
      <c r="A474" s="135"/>
      <c r="B474" s="136"/>
      <c r="C474" s="136"/>
      <c r="D474" s="137"/>
      <c r="E474" s="138"/>
      <c r="F474" s="138"/>
      <c r="G474" s="138"/>
      <c r="H474" s="138"/>
      <c r="I474" s="138"/>
      <c r="J474" s="138"/>
      <c r="K474" s="138"/>
      <c r="L474" s="138"/>
      <c r="M474" s="138"/>
      <c r="N474" s="138"/>
      <c r="O474" s="138"/>
      <c r="P474" s="138"/>
      <c r="Q474" s="139"/>
      <c r="R474" s="6"/>
      <c r="S474" s="6"/>
      <c r="T474" s="6"/>
      <c r="U474" s="6"/>
      <c r="V474" s="6"/>
      <c r="W474" s="6"/>
      <c r="X474" s="6"/>
      <c r="Y474" s="6"/>
      <c r="Z474" s="6"/>
      <c r="AA474" s="6"/>
      <c r="AB474" s="6"/>
      <c r="AC474" s="6"/>
    </row>
    <row r="475" ht="11.25" customHeight="1">
      <c r="A475" s="135"/>
      <c r="B475" s="136"/>
      <c r="C475" s="136"/>
      <c r="D475" s="137"/>
      <c r="E475" s="138"/>
      <c r="F475" s="138"/>
      <c r="G475" s="138"/>
      <c r="H475" s="138"/>
      <c r="I475" s="138"/>
      <c r="J475" s="138"/>
      <c r="K475" s="138"/>
      <c r="L475" s="138"/>
      <c r="M475" s="138"/>
      <c r="N475" s="138"/>
      <c r="O475" s="138"/>
      <c r="P475" s="138"/>
      <c r="Q475" s="139"/>
      <c r="R475" s="6"/>
      <c r="S475" s="6"/>
      <c r="T475" s="6"/>
      <c r="U475" s="6"/>
      <c r="V475" s="6"/>
      <c r="W475" s="6"/>
      <c r="X475" s="6"/>
      <c r="Y475" s="6"/>
      <c r="Z475" s="6"/>
      <c r="AA475" s="6"/>
      <c r="AB475" s="6"/>
      <c r="AC475" s="6"/>
    </row>
    <row r="476" ht="11.25" customHeight="1">
      <c r="A476" s="135"/>
      <c r="B476" s="136"/>
      <c r="C476" s="136"/>
      <c r="D476" s="137"/>
      <c r="E476" s="138"/>
      <c r="F476" s="138"/>
      <c r="G476" s="138"/>
      <c r="H476" s="138"/>
      <c r="I476" s="138"/>
      <c r="J476" s="138"/>
      <c r="K476" s="138"/>
      <c r="L476" s="138"/>
      <c r="M476" s="138"/>
      <c r="N476" s="138"/>
      <c r="O476" s="138"/>
      <c r="P476" s="138"/>
      <c r="Q476" s="139"/>
      <c r="R476" s="6"/>
      <c r="S476" s="6"/>
      <c r="T476" s="6"/>
      <c r="U476" s="6"/>
      <c r="V476" s="6"/>
      <c r="W476" s="6"/>
      <c r="X476" s="6"/>
      <c r="Y476" s="6"/>
      <c r="Z476" s="6"/>
      <c r="AA476" s="6"/>
      <c r="AB476" s="6"/>
      <c r="AC476" s="6"/>
    </row>
    <row r="477" ht="11.25" customHeight="1">
      <c r="A477" s="135"/>
      <c r="B477" s="136"/>
      <c r="C477" s="136"/>
      <c r="D477" s="137"/>
      <c r="E477" s="138"/>
      <c r="F477" s="138"/>
      <c r="G477" s="138"/>
      <c r="H477" s="138"/>
      <c r="I477" s="138"/>
      <c r="J477" s="138"/>
      <c r="K477" s="138"/>
      <c r="L477" s="138"/>
      <c r="M477" s="138"/>
      <c r="N477" s="138"/>
      <c r="O477" s="138"/>
      <c r="P477" s="138"/>
      <c r="Q477" s="139"/>
      <c r="R477" s="6"/>
      <c r="S477" s="6"/>
      <c r="T477" s="6"/>
      <c r="U477" s="6"/>
      <c r="V477" s="6"/>
      <c r="W477" s="6"/>
      <c r="X477" s="6"/>
      <c r="Y477" s="6"/>
      <c r="Z477" s="6"/>
      <c r="AA477" s="6"/>
      <c r="AB477" s="6"/>
      <c r="AC477" s="6"/>
    </row>
    <row r="478" ht="11.25" customHeight="1">
      <c r="A478" s="135"/>
      <c r="B478" s="136"/>
      <c r="C478" s="136"/>
      <c r="D478" s="137"/>
      <c r="E478" s="138"/>
      <c r="F478" s="138"/>
      <c r="G478" s="138"/>
      <c r="H478" s="138"/>
      <c r="I478" s="138"/>
      <c r="J478" s="138"/>
      <c r="K478" s="138"/>
      <c r="L478" s="138"/>
      <c r="M478" s="138"/>
      <c r="N478" s="138"/>
      <c r="O478" s="138"/>
      <c r="P478" s="138"/>
      <c r="Q478" s="139"/>
      <c r="R478" s="6"/>
      <c r="S478" s="6"/>
      <c r="T478" s="6"/>
      <c r="U478" s="6"/>
      <c r="V478" s="6"/>
      <c r="W478" s="6"/>
      <c r="X478" s="6"/>
      <c r="Y478" s="6"/>
      <c r="Z478" s="6"/>
      <c r="AA478" s="6"/>
      <c r="AB478" s="6"/>
      <c r="AC478" s="6"/>
    </row>
    <row r="479" ht="11.25" customHeight="1">
      <c r="A479" s="135"/>
      <c r="B479" s="136"/>
      <c r="C479" s="136"/>
      <c r="D479" s="137"/>
      <c r="E479" s="138"/>
      <c r="F479" s="138"/>
      <c r="G479" s="138"/>
      <c r="H479" s="138"/>
      <c r="I479" s="138"/>
      <c r="J479" s="138"/>
      <c r="K479" s="138"/>
      <c r="L479" s="138"/>
      <c r="M479" s="138"/>
      <c r="N479" s="138"/>
      <c r="O479" s="138"/>
      <c r="P479" s="138"/>
      <c r="Q479" s="139"/>
      <c r="R479" s="6"/>
      <c r="S479" s="6"/>
      <c r="T479" s="6"/>
      <c r="U479" s="6"/>
      <c r="V479" s="6"/>
      <c r="W479" s="6"/>
      <c r="X479" s="6"/>
      <c r="Y479" s="6"/>
      <c r="Z479" s="6"/>
      <c r="AA479" s="6"/>
      <c r="AB479" s="6"/>
      <c r="AC479" s="6"/>
    </row>
    <row r="480" ht="11.25" customHeight="1">
      <c r="A480" s="135"/>
      <c r="B480" s="136"/>
      <c r="C480" s="136"/>
      <c r="D480" s="137"/>
      <c r="E480" s="138"/>
      <c r="F480" s="138"/>
      <c r="G480" s="138"/>
      <c r="H480" s="138"/>
      <c r="I480" s="138"/>
      <c r="J480" s="138"/>
      <c r="K480" s="138"/>
      <c r="L480" s="138"/>
      <c r="M480" s="138"/>
      <c r="N480" s="138"/>
      <c r="O480" s="138"/>
      <c r="P480" s="138"/>
      <c r="Q480" s="139"/>
      <c r="R480" s="6"/>
      <c r="S480" s="6"/>
      <c r="T480" s="6"/>
      <c r="U480" s="6"/>
      <c r="V480" s="6"/>
      <c r="W480" s="6"/>
      <c r="X480" s="6"/>
      <c r="Y480" s="6"/>
      <c r="Z480" s="6"/>
      <c r="AA480" s="6"/>
      <c r="AB480" s="6"/>
      <c r="AC480" s="6"/>
    </row>
    <row r="481" ht="11.25" customHeight="1">
      <c r="A481" s="135"/>
      <c r="B481" s="136"/>
      <c r="C481" s="136"/>
      <c r="D481" s="137"/>
      <c r="E481" s="138"/>
      <c r="F481" s="138"/>
      <c r="G481" s="138"/>
      <c r="H481" s="138"/>
      <c r="I481" s="138"/>
      <c r="J481" s="138"/>
      <c r="K481" s="138"/>
      <c r="L481" s="138"/>
      <c r="M481" s="138"/>
      <c r="N481" s="138"/>
      <c r="O481" s="138"/>
      <c r="P481" s="138"/>
      <c r="Q481" s="139"/>
      <c r="R481" s="6"/>
      <c r="S481" s="6"/>
      <c r="T481" s="6"/>
      <c r="U481" s="6"/>
      <c r="V481" s="6"/>
      <c r="W481" s="6"/>
      <c r="X481" s="6"/>
      <c r="Y481" s="6"/>
      <c r="Z481" s="6"/>
      <c r="AA481" s="6"/>
      <c r="AB481" s="6"/>
      <c r="AC481" s="6"/>
    </row>
    <row r="482" ht="11.25" customHeight="1">
      <c r="A482" s="135"/>
      <c r="B482" s="136"/>
      <c r="C482" s="136"/>
      <c r="D482" s="137"/>
      <c r="E482" s="138"/>
      <c r="F482" s="138"/>
      <c r="G482" s="138"/>
      <c r="H482" s="138"/>
      <c r="I482" s="138"/>
      <c r="J482" s="138"/>
      <c r="K482" s="138"/>
      <c r="L482" s="138"/>
      <c r="M482" s="138"/>
      <c r="N482" s="138"/>
      <c r="O482" s="138"/>
      <c r="P482" s="138"/>
      <c r="Q482" s="139"/>
      <c r="R482" s="6"/>
      <c r="S482" s="6"/>
      <c r="T482" s="6"/>
      <c r="U482" s="6"/>
      <c r="V482" s="6"/>
      <c r="W482" s="6"/>
      <c r="X482" s="6"/>
      <c r="Y482" s="6"/>
      <c r="Z482" s="6"/>
      <c r="AA482" s="6"/>
      <c r="AB482" s="6"/>
      <c r="AC482" s="6"/>
    </row>
    <row r="483" ht="11.25" customHeight="1">
      <c r="A483" s="135"/>
      <c r="B483" s="136"/>
      <c r="C483" s="136"/>
      <c r="D483" s="137"/>
      <c r="E483" s="138"/>
      <c r="F483" s="138"/>
      <c r="G483" s="138"/>
      <c r="H483" s="138"/>
      <c r="I483" s="138"/>
      <c r="J483" s="138"/>
      <c r="K483" s="138"/>
      <c r="L483" s="138"/>
      <c r="M483" s="138"/>
      <c r="N483" s="138"/>
      <c r="O483" s="138"/>
      <c r="P483" s="138"/>
      <c r="Q483" s="139"/>
      <c r="R483" s="6"/>
      <c r="S483" s="6"/>
      <c r="T483" s="6"/>
      <c r="U483" s="6"/>
      <c r="V483" s="6"/>
      <c r="W483" s="6"/>
      <c r="X483" s="6"/>
      <c r="Y483" s="6"/>
      <c r="Z483" s="6"/>
      <c r="AA483" s="6"/>
      <c r="AB483" s="6"/>
      <c r="AC483" s="6"/>
    </row>
    <row r="484" ht="11.25" customHeight="1">
      <c r="A484" s="135"/>
      <c r="B484" s="136"/>
      <c r="C484" s="136"/>
      <c r="D484" s="137"/>
      <c r="E484" s="138"/>
      <c r="F484" s="138"/>
      <c r="G484" s="138"/>
      <c r="H484" s="138"/>
      <c r="I484" s="138"/>
      <c r="J484" s="138"/>
      <c r="K484" s="138"/>
      <c r="L484" s="138"/>
      <c r="M484" s="138"/>
      <c r="N484" s="138"/>
      <c r="O484" s="138"/>
      <c r="P484" s="138"/>
      <c r="Q484" s="139"/>
      <c r="R484" s="6"/>
      <c r="S484" s="6"/>
      <c r="T484" s="6"/>
      <c r="U484" s="6"/>
      <c r="V484" s="6"/>
      <c r="W484" s="6"/>
      <c r="X484" s="6"/>
      <c r="Y484" s="6"/>
      <c r="Z484" s="6"/>
      <c r="AA484" s="6"/>
      <c r="AB484" s="6"/>
      <c r="AC484" s="6"/>
    </row>
    <row r="485" ht="11.25" customHeight="1">
      <c r="A485" s="135"/>
      <c r="B485" s="136"/>
      <c r="C485" s="136"/>
      <c r="D485" s="137"/>
      <c r="E485" s="138"/>
      <c r="F485" s="138"/>
      <c r="G485" s="138"/>
      <c r="H485" s="138"/>
      <c r="I485" s="138"/>
      <c r="J485" s="138"/>
      <c r="K485" s="138"/>
      <c r="L485" s="138"/>
      <c r="M485" s="138"/>
      <c r="N485" s="138"/>
      <c r="O485" s="138"/>
      <c r="P485" s="138"/>
      <c r="Q485" s="139"/>
      <c r="R485" s="6"/>
      <c r="S485" s="6"/>
      <c r="T485" s="6"/>
      <c r="U485" s="6"/>
      <c r="V485" s="6"/>
      <c r="W485" s="6"/>
      <c r="X485" s="6"/>
      <c r="Y485" s="6"/>
      <c r="Z485" s="6"/>
      <c r="AA485" s="6"/>
      <c r="AB485" s="6"/>
      <c r="AC485" s="6"/>
    </row>
    <row r="486" ht="11.25" customHeight="1">
      <c r="A486" s="135"/>
      <c r="B486" s="136"/>
      <c r="C486" s="136"/>
      <c r="D486" s="137"/>
      <c r="E486" s="138"/>
      <c r="F486" s="138"/>
      <c r="G486" s="138"/>
      <c r="H486" s="138"/>
      <c r="I486" s="138"/>
      <c r="J486" s="138"/>
      <c r="K486" s="138"/>
      <c r="L486" s="138"/>
      <c r="M486" s="138"/>
      <c r="N486" s="138"/>
      <c r="O486" s="138"/>
      <c r="P486" s="138"/>
      <c r="Q486" s="139"/>
      <c r="R486" s="6"/>
      <c r="S486" s="6"/>
      <c r="T486" s="6"/>
      <c r="U486" s="6"/>
      <c r="V486" s="6"/>
      <c r="W486" s="6"/>
      <c r="X486" s="6"/>
      <c r="Y486" s="6"/>
      <c r="Z486" s="6"/>
      <c r="AA486" s="6"/>
      <c r="AB486" s="6"/>
      <c r="AC486" s="6"/>
    </row>
    <row r="487" ht="11.25" customHeight="1">
      <c r="A487" s="135"/>
      <c r="B487" s="136"/>
      <c r="C487" s="136"/>
      <c r="D487" s="137"/>
      <c r="E487" s="138"/>
      <c r="F487" s="138"/>
      <c r="G487" s="138"/>
      <c r="H487" s="138"/>
      <c r="I487" s="138"/>
      <c r="J487" s="138"/>
      <c r="K487" s="138"/>
      <c r="L487" s="138"/>
      <c r="M487" s="138"/>
      <c r="N487" s="138"/>
      <c r="O487" s="138"/>
      <c r="P487" s="138"/>
      <c r="Q487" s="139"/>
      <c r="R487" s="6"/>
      <c r="S487" s="6"/>
      <c r="T487" s="6"/>
      <c r="U487" s="6"/>
      <c r="V487" s="6"/>
      <c r="W487" s="6"/>
      <c r="X487" s="6"/>
      <c r="Y487" s="6"/>
      <c r="Z487" s="6"/>
      <c r="AA487" s="6"/>
      <c r="AB487" s="6"/>
      <c r="AC487" s="6"/>
    </row>
    <row r="488" ht="11.25" customHeight="1">
      <c r="A488" s="135"/>
      <c r="B488" s="136"/>
      <c r="C488" s="136"/>
      <c r="D488" s="137"/>
      <c r="E488" s="138"/>
      <c r="F488" s="138"/>
      <c r="G488" s="138"/>
      <c r="H488" s="138"/>
      <c r="I488" s="138"/>
      <c r="J488" s="138"/>
      <c r="K488" s="138"/>
      <c r="L488" s="138"/>
      <c r="M488" s="138"/>
      <c r="N488" s="138"/>
      <c r="O488" s="138"/>
      <c r="P488" s="138"/>
      <c r="Q488" s="139"/>
      <c r="R488" s="6"/>
      <c r="S488" s="6"/>
      <c r="T488" s="6"/>
      <c r="U488" s="6"/>
      <c r="V488" s="6"/>
      <c r="W488" s="6"/>
      <c r="X488" s="6"/>
      <c r="Y488" s="6"/>
      <c r="Z488" s="6"/>
      <c r="AA488" s="6"/>
      <c r="AB488" s="6"/>
      <c r="AC488" s="6"/>
    </row>
    <row r="489" ht="11.25" customHeight="1">
      <c r="A489" s="135"/>
      <c r="B489" s="136"/>
      <c r="C489" s="136"/>
      <c r="D489" s="137"/>
      <c r="E489" s="138"/>
      <c r="F489" s="138"/>
      <c r="G489" s="138"/>
      <c r="H489" s="138"/>
      <c r="I489" s="138"/>
      <c r="J489" s="138"/>
      <c r="K489" s="138"/>
      <c r="L489" s="138"/>
      <c r="M489" s="138"/>
      <c r="N489" s="138"/>
      <c r="O489" s="138"/>
      <c r="P489" s="138"/>
      <c r="Q489" s="139"/>
      <c r="R489" s="6"/>
      <c r="S489" s="6"/>
      <c r="T489" s="6"/>
      <c r="U489" s="6"/>
      <c r="V489" s="6"/>
      <c r="W489" s="6"/>
      <c r="X489" s="6"/>
      <c r="Y489" s="6"/>
      <c r="Z489" s="6"/>
      <c r="AA489" s="6"/>
      <c r="AB489" s="6"/>
      <c r="AC489" s="6"/>
    </row>
    <row r="490" ht="11.25" customHeight="1">
      <c r="A490" s="135"/>
      <c r="B490" s="136"/>
      <c r="C490" s="136"/>
      <c r="D490" s="137"/>
      <c r="E490" s="138"/>
      <c r="F490" s="138"/>
      <c r="G490" s="138"/>
      <c r="H490" s="138"/>
      <c r="I490" s="138"/>
      <c r="J490" s="138"/>
      <c r="K490" s="138"/>
      <c r="L490" s="138"/>
      <c r="M490" s="138"/>
      <c r="N490" s="138"/>
      <c r="O490" s="138"/>
      <c r="P490" s="138"/>
      <c r="Q490" s="139"/>
      <c r="R490" s="6"/>
      <c r="S490" s="6"/>
      <c r="T490" s="6"/>
      <c r="U490" s="6"/>
      <c r="V490" s="6"/>
      <c r="W490" s="6"/>
      <c r="X490" s="6"/>
      <c r="Y490" s="6"/>
      <c r="Z490" s="6"/>
      <c r="AA490" s="6"/>
      <c r="AB490" s="6"/>
      <c r="AC490" s="6"/>
    </row>
    <row r="491" ht="11.25" customHeight="1">
      <c r="A491" s="135"/>
      <c r="B491" s="136"/>
      <c r="C491" s="136"/>
      <c r="D491" s="137"/>
      <c r="E491" s="138"/>
      <c r="F491" s="138"/>
      <c r="G491" s="138"/>
      <c r="H491" s="138"/>
      <c r="I491" s="138"/>
      <c r="J491" s="138"/>
      <c r="K491" s="138"/>
      <c r="L491" s="138"/>
      <c r="M491" s="138"/>
      <c r="N491" s="138"/>
      <c r="O491" s="138"/>
      <c r="P491" s="138"/>
      <c r="Q491" s="139"/>
      <c r="R491" s="6"/>
      <c r="S491" s="6"/>
      <c r="T491" s="6"/>
      <c r="U491" s="6"/>
      <c r="V491" s="6"/>
      <c r="W491" s="6"/>
      <c r="X491" s="6"/>
      <c r="Y491" s="6"/>
      <c r="Z491" s="6"/>
      <c r="AA491" s="6"/>
      <c r="AB491" s="6"/>
      <c r="AC491" s="6"/>
    </row>
    <row r="492" ht="11.25" customHeight="1">
      <c r="A492" s="135"/>
      <c r="B492" s="136"/>
      <c r="C492" s="136"/>
      <c r="D492" s="137"/>
      <c r="E492" s="138"/>
      <c r="F492" s="138"/>
      <c r="G492" s="138"/>
      <c r="H492" s="138"/>
      <c r="I492" s="138"/>
      <c r="J492" s="138"/>
      <c r="K492" s="138"/>
      <c r="L492" s="138"/>
      <c r="M492" s="138"/>
      <c r="N492" s="138"/>
      <c r="O492" s="138"/>
      <c r="P492" s="138"/>
      <c r="Q492" s="139"/>
      <c r="R492" s="6"/>
      <c r="S492" s="6"/>
      <c r="T492" s="6"/>
      <c r="U492" s="6"/>
      <c r="V492" s="6"/>
      <c r="W492" s="6"/>
      <c r="X492" s="6"/>
      <c r="Y492" s="6"/>
      <c r="Z492" s="6"/>
      <c r="AA492" s="6"/>
      <c r="AB492" s="6"/>
      <c r="AC492" s="6"/>
    </row>
    <row r="493" ht="11.25" customHeight="1">
      <c r="A493" s="135"/>
      <c r="B493" s="136"/>
      <c r="C493" s="136"/>
      <c r="D493" s="137"/>
      <c r="E493" s="138"/>
      <c r="F493" s="138"/>
      <c r="G493" s="138"/>
      <c r="H493" s="138"/>
      <c r="I493" s="138"/>
      <c r="J493" s="138"/>
      <c r="K493" s="138"/>
      <c r="L493" s="138"/>
      <c r="M493" s="138"/>
      <c r="N493" s="138"/>
      <c r="O493" s="138"/>
      <c r="P493" s="138"/>
      <c r="Q493" s="139"/>
      <c r="R493" s="6"/>
      <c r="S493" s="6"/>
      <c r="T493" s="6"/>
      <c r="U493" s="6"/>
      <c r="V493" s="6"/>
      <c r="W493" s="6"/>
      <c r="X493" s="6"/>
      <c r="Y493" s="6"/>
      <c r="Z493" s="6"/>
      <c r="AA493" s="6"/>
      <c r="AB493" s="6"/>
      <c r="AC493" s="6"/>
    </row>
    <row r="494" ht="11.25" customHeight="1">
      <c r="A494" s="135"/>
      <c r="B494" s="136"/>
      <c r="C494" s="136"/>
      <c r="D494" s="137"/>
      <c r="E494" s="138"/>
      <c r="F494" s="138"/>
      <c r="G494" s="138"/>
      <c r="H494" s="138"/>
      <c r="I494" s="138"/>
      <c r="J494" s="138"/>
      <c r="K494" s="138"/>
      <c r="L494" s="138"/>
      <c r="M494" s="138"/>
      <c r="N494" s="138"/>
      <c r="O494" s="138"/>
      <c r="P494" s="138"/>
      <c r="Q494" s="139"/>
      <c r="R494" s="6"/>
      <c r="S494" s="6"/>
      <c r="T494" s="6"/>
      <c r="U494" s="6"/>
      <c r="V494" s="6"/>
      <c r="W494" s="6"/>
      <c r="X494" s="6"/>
      <c r="Y494" s="6"/>
      <c r="Z494" s="6"/>
      <c r="AA494" s="6"/>
      <c r="AB494" s="6"/>
      <c r="AC494" s="6"/>
    </row>
    <row r="495" ht="11.25" customHeight="1">
      <c r="A495" s="135"/>
      <c r="B495" s="136"/>
      <c r="C495" s="136"/>
      <c r="D495" s="137"/>
      <c r="E495" s="138"/>
      <c r="F495" s="138"/>
      <c r="G495" s="138"/>
      <c r="H495" s="138"/>
      <c r="I495" s="138"/>
      <c r="J495" s="138"/>
      <c r="K495" s="138"/>
      <c r="L495" s="138"/>
      <c r="M495" s="138"/>
      <c r="N495" s="138"/>
      <c r="O495" s="138"/>
      <c r="P495" s="138"/>
      <c r="Q495" s="139"/>
      <c r="R495" s="6"/>
      <c r="S495" s="6"/>
      <c r="T495" s="6"/>
      <c r="U495" s="6"/>
      <c r="V495" s="6"/>
      <c r="W495" s="6"/>
      <c r="X495" s="6"/>
      <c r="Y495" s="6"/>
      <c r="Z495" s="6"/>
      <c r="AA495" s="6"/>
      <c r="AB495" s="6"/>
      <c r="AC495" s="6"/>
    </row>
    <row r="496" ht="11.25" customHeight="1">
      <c r="A496" s="135"/>
      <c r="B496" s="136"/>
      <c r="C496" s="136"/>
      <c r="D496" s="137"/>
      <c r="E496" s="138"/>
      <c r="F496" s="138"/>
      <c r="G496" s="138"/>
      <c r="H496" s="138"/>
      <c r="I496" s="138"/>
      <c r="J496" s="138"/>
      <c r="K496" s="138"/>
      <c r="L496" s="138"/>
      <c r="M496" s="138"/>
      <c r="N496" s="138"/>
      <c r="O496" s="138"/>
      <c r="P496" s="138"/>
      <c r="Q496" s="139"/>
      <c r="R496" s="6"/>
      <c r="S496" s="6"/>
      <c r="T496" s="6"/>
      <c r="U496" s="6"/>
      <c r="V496" s="6"/>
      <c r="W496" s="6"/>
      <c r="X496" s="6"/>
      <c r="Y496" s="6"/>
      <c r="Z496" s="6"/>
      <c r="AA496" s="6"/>
      <c r="AB496" s="6"/>
      <c r="AC496" s="6"/>
    </row>
    <row r="497" ht="11.25" customHeight="1">
      <c r="A497" s="135"/>
      <c r="B497" s="136"/>
      <c r="C497" s="136"/>
      <c r="D497" s="137"/>
      <c r="E497" s="138"/>
      <c r="F497" s="138"/>
      <c r="G497" s="138"/>
      <c r="H497" s="138"/>
      <c r="I497" s="138"/>
      <c r="J497" s="138"/>
      <c r="K497" s="138"/>
      <c r="L497" s="138"/>
      <c r="M497" s="138"/>
      <c r="N497" s="138"/>
      <c r="O497" s="138"/>
      <c r="P497" s="138"/>
      <c r="Q497" s="139"/>
      <c r="R497" s="6"/>
      <c r="S497" s="6"/>
      <c r="T497" s="6"/>
      <c r="U497" s="6"/>
      <c r="V497" s="6"/>
      <c r="W497" s="6"/>
      <c r="X497" s="6"/>
      <c r="Y497" s="6"/>
      <c r="Z497" s="6"/>
      <c r="AA497" s="6"/>
      <c r="AB497" s="6"/>
      <c r="AC497" s="6"/>
    </row>
    <row r="498" ht="11.25" customHeight="1">
      <c r="A498" s="135"/>
      <c r="B498" s="136"/>
      <c r="C498" s="136"/>
      <c r="D498" s="137"/>
      <c r="E498" s="138"/>
      <c r="F498" s="138"/>
      <c r="G498" s="138"/>
      <c r="H498" s="138"/>
      <c r="I498" s="138"/>
      <c r="J498" s="138"/>
      <c r="K498" s="138"/>
      <c r="L498" s="138"/>
      <c r="M498" s="138"/>
      <c r="N498" s="138"/>
      <c r="O498" s="138"/>
      <c r="P498" s="138"/>
      <c r="Q498" s="139"/>
      <c r="R498" s="6"/>
      <c r="S498" s="6"/>
      <c r="T498" s="6"/>
      <c r="U498" s="6"/>
      <c r="V498" s="6"/>
      <c r="W498" s="6"/>
      <c r="X498" s="6"/>
      <c r="Y498" s="6"/>
      <c r="Z498" s="6"/>
      <c r="AA498" s="6"/>
      <c r="AB498" s="6"/>
      <c r="AC498" s="6"/>
    </row>
    <row r="499" ht="11.25" customHeight="1">
      <c r="A499" s="135"/>
      <c r="B499" s="136"/>
      <c r="C499" s="136"/>
      <c r="D499" s="137"/>
      <c r="E499" s="138"/>
      <c r="F499" s="138"/>
      <c r="G499" s="138"/>
      <c r="H499" s="138"/>
      <c r="I499" s="138"/>
      <c r="J499" s="138"/>
      <c r="K499" s="138"/>
      <c r="L499" s="138"/>
      <c r="M499" s="138"/>
      <c r="N499" s="138"/>
      <c r="O499" s="138"/>
      <c r="P499" s="138"/>
      <c r="Q499" s="139"/>
      <c r="R499" s="6"/>
      <c r="S499" s="6"/>
      <c r="T499" s="6"/>
      <c r="U499" s="6"/>
      <c r="V499" s="6"/>
      <c r="W499" s="6"/>
      <c r="X499" s="6"/>
      <c r="Y499" s="6"/>
      <c r="Z499" s="6"/>
      <c r="AA499" s="6"/>
      <c r="AB499" s="6"/>
      <c r="AC499" s="6"/>
    </row>
    <row r="500" ht="11.25" customHeight="1">
      <c r="A500" s="135"/>
      <c r="B500" s="136"/>
      <c r="C500" s="136"/>
      <c r="D500" s="137"/>
      <c r="E500" s="138"/>
      <c r="F500" s="138"/>
      <c r="G500" s="138"/>
      <c r="H500" s="138"/>
      <c r="I500" s="138"/>
      <c r="J500" s="138"/>
      <c r="K500" s="138"/>
      <c r="L500" s="138"/>
      <c r="M500" s="138"/>
      <c r="N500" s="138"/>
      <c r="O500" s="138"/>
      <c r="P500" s="138"/>
      <c r="Q500" s="139"/>
      <c r="R500" s="6"/>
      <c r="S500" s="6"/>
      <c r="T500" s="6"/>
      <c r="U500" s="6"/>
      <c r="V500" s="6"/>
      <c r="W500" s="6"/>
      <c r="X500" s="6"/>
      <c r="Y500" s="6"/>
      <c r="Z500" s="6"/>
      <c r="AA500" s="6"/>
      <c r="AB500" s="6"/>
      <c r="AC500" s="6"/>
    </row>
    <row r="501" ht="11.25" customHeight="1">
      <c r="A501" s="135"/>
      <c r="B501" s="136"/>
      <c r="C501" s="136"/>
      <c r="D501" s="137"/>
      <c r="E501" s="138"/>
      <c r="F501" s="138"/>
      <c r="G501" s="138"/>
      <c r="H501" s="138"/>
      <c r="I501" s="138"/>
      <c r="J501" s="138"/>
      <c r="K501" s="138"/>
      <c r="L501" s="138"/>
      <c r="M501" s="138"/>
      <c r="N501" s="138"/>
      <c r="O501" s="138"/>
      <c r="P501" s="138"/>
      <c r="Q501" s="139"/>
      <c r="R501" s="6"/>
      <c r="S501" s="6"/>
      <c r="T501" s="6"/>
      <c r="U501" s="6"/>
      <c r="V501" s="6"/>
      <c r="W501" s="6"/>
      <c r="X501" s="6"/>
      <c r="Y501" s="6"/>
      <c r="Z501" s="6"/>
      <c r="AA501" s="6"/>
      <c r="AB501" s="6"/>
      <c r="AC501" s="6"/>
    </row>
    <row r="502" ht="11.25" customHeight="1">
      <c r="A502" s="135"/>
      <c r="B502" s="136"/>
      <c r="C502" s="136"/>
      <c r="D502" s="137"/>
      <c r="E502" s="138"/>
      <c r="F502" s="138"/>
      <c r="G502" s="138"/>
      <c r="H502" s="138"/>
      <c r="I502" s="138"/>
      <c r="J502" s="138"/>
      <c r="K502" s="138"/>
      <c r="L502" s="138"/>
      <c r="M502" s="138"/>
      <c r="N502" s="138"/>
      <c r="O502" s="138"/>
      <c r="P502" s="138"/>
      <c r="Q502" s="139"/>
      <c r="R502" s="6"/>
      <c r="S502" s="6"/>
      <c r="T502" s="6"/>
      <c r="U502" s="6"/>
      <c r="V502" s="6"/>
      <c r="W502" s="6"/>
      <c r="X502" s="6"/>
      <c r="Y502" s="6"/>
      <c r="Z502" s="6"/>
      <c r="AA502" s="6"/>
      <c r="AB502" s="6"/>
      <c r="AC502" s="6"/>
    </row>
    <row r="503" ht="11.25" customHeight="1">
      <c r="A503" s="135"/>
      <c r="B503" s="136"/>
      <c r="C503" s="136"/>
      <c r="D503" s="137"/>
      <c r="E503" s="138"/>
      <c r="F503" s="138"/>
      <c r="G503" s="138"/>
      <c r="H503" s="138"/>
      <c r="I503" s="138"/>
      <c r="J503" s="138"/>
      <c r="K503" s="138"/>
      <c r="L503" s="138"/>
      <c r="M503" s="138"/>
      <c r="N503" s="138"/>
      <c r="O503" s="138"/>
      <c r="P503" s="138"/>
      <c r="Q503" s="139"/>
      <c r="R503" s="6"/>
      <c r="S503" s="6"/>
      <c r="T503" s="6"/>
      <c r="U503" s="6"/>
      <c r="V503" s="6"/>
      <c r="W503" s="6"/>
      <c r="X503" s="6"/>
      <c r="Y503" s="6"/>
      <c r="Z503" s="6"/>
      <c r="AA503" s="6"/>
      <c r="AB503" s="6"/>
      <c r="AC503" s="6"/>
    </row>
    <row r="504" ht="11.25" customHeight="1">
      <c r="A504" s="135"/>
      <c r="B504" s="136"/>
      <c r="C504" s="136"/>
      <c r="D504" s="137"/>
      <c r="E504" s="138"/>
      <c r="F504" s="138"/>
      <c r="G504" s="138"/>
      <c r="H504" s="138"/>
      <c r="I504" s="138"/>
      <c r="J504" s="138"/>
      <c r="K504" s="138"/>
      <c r="L504" s="138"/>
      <c r="M504" s="138"/>
      <c r="N504" s="138"/>
      <c r="O504" s="138"/>
      <c r="P504" s="138"/>
      <c r="Q504" s="139"/>
      <c r="R504" s="6"/>
      <c r="S504" s="6"/>
      <c r="T504" s="6"/>
      <c r="U504" s="6"/>
      <c r="V504" s="6"/>
      <c r="W504" s="6"/>
      <c r="X504" s="6"/>
      <c r="Y504" s="6"/>
      <c r="Z504" s="6"/>
      <c r="AA504" s="6"/>
      <c r="AB504" s="6"/>
      <c r="AC504" s="6"/>
    </row>
    <row r="505" ht="11.25" customHeight="1">
      <c r="A505" s="135"/>
      <c r="B505" s="136"/>
      <c r="C505" s="136"/>
      <c r="D505" s="137"/>
      <c r="E505" s="138"/>
      <c r="F505" s="138"/>
      <c r="G505" s="138"/>
      <c r="H505" s="138"/>
      <c r="I505" s="138"/>
      <c r="J505" s="138"/>
      <c r="K505" s="138"/>
      <c r="L505" s="138"/>
      <c r="M505" s="138"/>
      <c r="N505" s="138"/>
      <c r="O505" s="138"/>
      <c r="P505" s="138"/>
      <c r="Q505" s="139"/>
      <c r="R505" s="6"/>
      <c r="S505" s="6"/>
      <c r="T505" s="6"/>
      <c r="U505" s="6"/>
      <c r="V505" s="6"/>
      <c r="W505" s="6"/>
      <c r="X505" s="6"/>
      <c r="Y505" s="6"/>
      <c r="Z505" s="6"/>
      <c r="AA505" s="6"/>
      <c r="AB505" s="6"/>
      <c r="AC505" s="6"/>
    </row>
    <row r="506" ht="15.75" customHeight="1">
      <c r="C506" s="133"/>
    </row>
    <row r="507" ht="15.75" customHeight="1">
      <c r="C507" s="133"/>
    </row>
    <row r="508" ht="15.75" customHeight="1">
      <c r="C508" s="133"/>
    </row>
    <row r="509" ht="15.75" customHeight="1">
      <c r="C509" s="133"/>
    </row>
    <row r="510" ht="15.75" customHeight="1">
      <c r="C510" s="133"/>
    </row>
    <row r="511" ht="15.75" customHeight="1">
      <c r="C511" s="133"/>
    </row>
    <row r="512" ht="15.75" customHeight="1">
      <c r="C512" s="133"/>
    </row>
    <row r="513" ht="15.75" customHeight="1">
      <c r="C513" s="133"/>
    </row>
    <row r="514" ht="15.75" customHeight="1">
      <c r="C514" s="133"/>
    </row>
    <row r="515" ht="15.75" customHeight="1">
      <c r="C515" s="133"/>
    </row>
    <row r="516" ht="15.75" customHeight="1">
      <c r="C516" s="133"/>
    </row>
    <row r="517" ht="15.75" customHeight="1">
      <c r="C517" s="133"/>
    </row>
    <row r="518" ht="15.75" customHeight="1">
      <c r="C518" s="133"/>
    </row>
    <row r="519" ht="15.75" customHeight="1">
      <c r="C519" s="133"/>
    </row>
    <row r="520" ht="15.75" customHeight="1">
      <c r="C520" s="133"/>
    </row>
    <row r="521" ht="15.75" customHeight="1">
      <c r="C521" s="133"/>
    </row>
    <row r="522" ht="15.75" customHeight="1">
      <c r="C522" s="133"/>
    </row>
    <row r="523" ht="15.75" customHeight="1">
      <c r="C523" s="133"/>
    </row>
    <row r="524" ht="15.75" customHeight="1">
      <c r="C524" s="133"/>
    </row>
    <row r="525" ht="15.75" customHeight="1">
      <c r="C525" s="133"/>
    </row>
    <row r="526" ht="15.75" customHeight="1">
      <c r="C526" s="133"/>
    </row>
    <row r="527" ht="15.75" customHeight="1">
      <c r="C527" s="133"/>
    </row>
    <row r="528" ht="15.75" customHeight="1">
      <c r="C528" s="133"/>
    </row>
    <row r="529" ht="15.75" customHeight="1">
      <c r="C529" s="133"/>
    </row>
    <row r="530" ht="15.75" customHeight="1">
      <c r="C530" s="133"/>
    </row>
    <row r="531" ht="15.75" customHeight="1">
      <c r="C531" s="133"/>
    </row>
    <row r="532" ht="15.75" customHeight="1">
      <c r="C532" s="133"/>
    </row>
    <row r="533" ht="15.75" customHeight="1">
      <c r="C533" s="133"/>
    </row>
    <row r="534" ht="15.75" customHeight="1">
      <c r="C534" s="133"/>
    </row>
    <row r="535" ht="15.75" customHeight="1">
      <c r="C535" s="133"/>
    </row>
    <row r="536" ht="15.75" customHeight="1">
      <c r="C536" s="133"/>
    </row>
    <row r="537" ht="15.75" customHeight="1">
      <c r="C537" s="133"/>
    </row>
    <row r="538" ht="15.75" customHeight="1">
      <c r="C538" s="133"/>
    </row>
    <row r="539" ht="15.75" customHeight="1">
      <c r="C539" s="133"/>
    </row>
    <row r="540" ht="15.75" customHeight="1">
      <c r="C540" s="133"/>
    </row>
    <row r="541" ht="15.75" customHeight="1">
      <c r="C541" s="133"/>
    </row>
    <row r="542" ht="15.75" customHeight="1">
      <c r="C542" s="133"/>
    </row>
    <row r="543" ht="15.75" customHeight="1">
      <c r="C543" s="133"/>
    </row>
    <row r="544" ht="15.75" customHeight="1">
      <c r="C544" s="133"/>
    </row>
    <row r="545" ht="15.75" customHeight="1">
      <c r="C545" s="133"/>
    </row>
    <row r="546" ht="15.75" customHeight="1">
      <c r="C546" s="133"/>
    </row>
    <row r="547" ht="15.75" customHeight="1">
      <c r="C547" s="133"/>
    </row>
    <row r="548" ht="15.75" customHeight="1">
      <c r="C548" s="133"/>
    </row>
    <row r="549" ht="15.75" customHeight="1">
      <c r="C549" s="133"/>
    </row>
    <row r="550" ht="15.75" customHeight="1">
      <c r="C550" s="133"/>
    </row>
    <row r="551" ht="15.75" customHeight="1">
      <c r="C551" s="133"/>
    </row>
    <row r="552" ht="15.75" customHeight="1">
      <c r="C552" s="133"/>
    </row>
    <row r="553" ht="15.75" customHeight="1">
      <c r="C553" s="133"/>
    </row>
    <row r="554" ht="15.75" customHeight="1">
      <c r="C554" s="133"/>
    </row>
    <row r="555" ht="15.75" customHeight="1">
      <c r="C555" s="133"/>
    </row>
    <row r="556" ht="15.75" customHeight="1">
      <c r="C556" s="133"/>
    </row>
    <row r="557" ht="15.75" customHeight="1">
      <c r="C557" s="133"/>
    </row>
    <row r="558" ht="15.75" customHeight="1">
      <c r="C558" s="133"/>
    </row>
    <row r="559" ht="15.75" customHeight="1">
      <c r="C559" s="133"/>
    </row>
    <row r="560" ht="15.75" customHeight="1">
      <c r="C560" s="133"/>
    </row>
    <row r="561" ht="15.75" customHeight="1">
      <c r="C561" s="133"/>
    </row>
    <row r="562" ht="15.75" customHeight="1">
      <c r="C562" s="133"/>
    </row>
    <row r="563" ht="15.75" customHeight="1">
      <c r="C563" s="133"/>
    </row>
    <row r="564" ht="15.75" customHeight="1">
      <c r="C564" s="133"/>
    </row>
    <row r="565" ht="15.75" customHeight="1">
      <c r="C565" s="133"/>
    </row>
    <row r="566" ht="15.75" customHeight="1">
      <c r="C566" s="133"/>
    </row>
    <row r="567" ht="15.75" customHeight="1">
      <c r="C567" s="133"/>
    </row>
    <row r="568" ht="15.75" customHeight="1">
      <c r="C568" s="133"/>
    </row>
    <row r="569" ht="15.75" customHeight="1">
      <c r="C569" s="133"/>
    </row>
    <row r="570" ht="15.75" customHeight="1">
      <c r="C570" s="133"/>
    </row>
    <row r="571" ht="15.75" customHeight="1">
      <c r="C571" s="133"/>
    </row>
    <row r="572" ht="15.75" customHeight="1">
      <c r="C572" s="133"/>
    </row>
    <row r="573" ht="15.75" customHeight="1">
      <c r="C573" s="133"/>
    </row>
    <row r="574" ht="15.75" customHeight="1">
      <c r="C574" s="133"/>
    </row>
    <row r="575" ht="15.75" customHeight="1">
      <c r="C575" s="133"/>
    </row>
    <row r="576" ht="15.75" customHeight="1">
      <c r="C576" s="133"/>
    </row>
    <row r="577" ht="15.75" customHeight="1">
      <c r="C577" s="133"/>
    </row>
    <row r="578" ht="15.75" customHeight="1">
      <c r="C578" s="133"/>
    </row>
    <row r="579" ht="15.75" customHeight="1">
      <c r="C579" s="133"/>
    </row>
    <row r="580" ht="15.75" customHeight="1">
      <c r="C580" s="133"/>
    </row>
    <row r="581" ht="15.75" customHeight="1">
      <c r="C581" s="133"/>
    </row>
    <row r="582" ht="15.75" customHeight="1">
      <c r="C582" s="133"/>
    </row>
    <row r="583" ht="15.75" customHeight="1">
      <c r="C583" s="133"/>
    </row>
    <row r="584" ht="15.75" customHeight="1">
      <c r="C584" s="133"/>
    </row>
    <row r="585" ht="15.75" customHeight="1">
      <c r="C585" s="133"/>
    </row>
    <row r="586" ht="15.75" customHeight="1">
      <c r="C586" s="133"/>
    </row>
    <row r="587" ht="15.75" customHeight="1">
      <c r="C587" s="133"/>
    </row>
    <row r="588" ht="15.75" customHeight="1">
      <c r="C588" s="133"/>
    </row>
    <row r="589" ht="15.75" customHeight="1">
      <c r="C589" s="133"/>
    </row>
    <row r="590" ht="15.75" customHeight="1">
      <c r="C590" s="133"/>
    </row>
    <row r="591" ht="15.75" customHeight="1">
      <c r="C591" s="133"/>
    </row>
    <row r="592" ht="15.75" customHeight="1">
      <c r="C592" s="133"/>
    </row>
    <row r="593" ht="15.75" customHeight="1">
      <c r="C593" s="133"/>
    </row>
    <row r="594" ht="15.75" customHeight="1">
      <c r="C594" s="133"/>
    </row>
    <row r="595" ht="15.75" customHeight="1">
      <c r="C595" s="133"/>
    </row>
    <row r="596" ht="15.75" customHeight="1">
      <c r="C596" s="133"/>
    </row>
    <row r="597" ht="15.75" customHeight="1">
      <c r="C597" s="133"/>
    </row>
    <row r="598" ht="15.75" customHeight="1">
      <c r="C598" s="133"/>
    </row>
    <row r="599" ht="15.75" customHeight="1">
      <c r="C599" s="133"/>
    </row>
    <row r="600" ht="15.75" customHeight="1">
      <c r="C600" s="133"/>
    </row>
    <row r="601" ht="15.75" customHeight="1">
      <c r="C601" s="133"/>
    </row>
    <row r="602" ht="15.75" customHeight="1">
      <c r="C602" s="133"/>
    </row>
    <row r="603" ht="15.75" customHeight="1">
      <c r="C603" s="133"/>
    </row>
    <row r="604" ht="15.75" customHeight="1">
      <c r="C604" s="133"/>
    </row>
    <row r="605" ht="15.75" customHeight="1">
      <c r="C605" s="133"/>
    </row>
    <row r="606" ht="15.75" customHeight="1">
      <c r="C606" s="133"/>
    </row>
    <row r="607" ht="15.75" customHeight="1">
      <c r="C607" s="133"/>
    </row>
    <row r="608" ht="15.75" customHeight="1">
      <c r="C608" s="133"/>
    </row>
    <row r="609" ht="15.75" customHeight="1">
      <c r="C609" s="133"/>
    </row>
    <row r="610" ht="15.75" customHeight="1">
      <c r="C610" s="133"/>
    </row>
    <row r="611" ht="15.75" customHeight="1">
      <c r="C611" s="133"/>
    </row>
    <row r="612" ht="15.75" customHeight="1">
      <c r="C612" s="133"/>
    </row>
    <row r="613" ht="15.75" customHeight="1">
      <c r="C613" s="133"/>
    </row>
    <row r="614" ht="15.75" customHeight="1">
      <c r="C614" s="133"/>
    </row>
    <row r="615" ht="15.75" customHeight="1">
      <c r="C615" s="133"/>
    </row>
    <row r="616" ht="15.75" customHeight="1">
      <c r="C616" s="133"/>
    </row>
    <row r="617" ht="15.75" customHeight="1">
      <c r="C617" s="133"/>
    </row>
    <row r="618" ht="15.75" customHeight="1">
      <c r="C618" s="133"/>
    </row>
    <row r="619" ht="15.75" customHeight="1">
      <c r="C619" s="133"/>
    </row>
    <row r="620" ht="15.75" customHeight="1">
      <c r="C620" s="133"/>
    </row>
    <row r="621" ht="15.75" customHeight="1">
      <c r="C621" s="133"/>
    </row>
    <row r="622" ht="15.75" customHeight="1">
      <c r="C622" s="133"/>
    </row>
    <row r="623" ht="15.75" customHeight="1">
      <c r="C623" s="133"/>
    </row>
    <row r="624" ht="15.75" customHeight="1">
      <c r="C624" s="133"/>
    </row>
    <row r="625" ht="15.75" customHeight="1">
      <c r="C625" s="133"/>
    </row>
    <row r="626" ht="15.75" customHeight="1">
      <c r="C626" s="133"/>
    </row>
    <row r="627" ht="15.75" customHeight="1">
      <c r="C627" s="133"/>
    </row>
    <row r="628" ht="15.75" customHeight="1">
      <c r="C628" s="133"/>
    </row>
    <row r="629" ht="15.75" customHeight="1">
      <c r="C629" s="133"/>
    </row>
    <row r="630" ht="15.75" customHeight="1">
      <c r="C630" s="133"/>
    </row>
    <row r="631" ht="15.75" customHeight="1">
      <c r="C631" s="133"/>
    </row>
    <row r="632" ht="15.75" customHeight="1">
      <c r="C632" s="133"/>
    </row>
    <row r="633" ht="15.75" customHeight="1">
      <c r="C633" s="133"/>
    </row>
    <row r="634" ht="15.75" customHeight="1">
      <c r="C634" s="133"/>
    </row>
    <row r="635" ht="15.75" customHeight="1">
      <c r="C635" s="133"/>
    </row>
    <row r="636" ht="15.75" customHeight="1">
      <c r="C636" s="133"/>
    </row>
    <row r="637" ht="15.75" customHeight="1">
      <c r="C637" s="133"/>
    </row>
    <row r="638" ht="15.75" customHeight="1">
      <c r="C638" s="133"/>
    </row>
    <row r="639" ht="15.75" customHeight="1">
      <c r="C639" s="133"/>
    </row>
    <row r="640" ht="15.75" customHeight="1">
      <c r="C640" s="133"/>
    </row>
    <row r="641" ht="15.75" customHeight="1">
      <c r="C641" s="133"/>
    </row>
    <row r="642" ht="15.75" customHeight="1">
      <c r="C642" s="133"/>
    </row>
    <row r="643" ht="15.75" customHeight="1">
      <c r="C643" s="133"/>
    </row>
    <row r="644" ht="15.75" customHeight="1">
      <c r="C644" s="133"/>
    </row>
    <row r="645" ht="15.75" customHeight="1">
      <c r="C645" s="133"/>
    </row>
    <row r="646" ht="15.75" customHeight="1">
      <c r="C646" s="133"/>
    </row>
    <row r="647" ht="15.75" customHeight="1">
      <c r="C647" s="133"/>
    </row>
    <row r="648" ht="15.75" customHeight="1">
      <c r="C648" s="133"/>
    </row>
    <row r="649" ht="15.75" customHeight="1">
      <c r="C649" s="133"/>
    </row>
    <row r="650" ht="15.75" customHeight="1">
      <c r="C650" s="133"/>
    </row>
    <row r="651" ht="15.75" customHeight="1">
      <c r="C651" s="133"/>
    </row>
    <row r="652" ht="15.75" customHeight="1">
      <c r="C652" s="133"/>
    </row>
    <row r="653" ht="15.75" customHeight="1">
      <c r="C653" s="133"/>
    </row>
    <row r="654" ht="15.75" customHeight="1">
      <c r="C654" s="133"/>
    </row>
    <row r="655" ht="15.75" customHeight="1">
      <c r="C655" s="133"/>
    </row>
    <row r="656" ht="15.75" customHeight="1">
      <c r="C656" s="133"/>
    </row>
    <row r="657" ht="15.75" customHeight="1">
      <c r="C657" s="133"/>
    </row>
    <row r="658" ht="15.75" customHeight="1">
      <c r="C658" s="133"/>
    </row>
    <row r="659" ht="15.75" customHeight="1">
      <c r="C659" s="133"/>
    </row>
    <row r="660" ht="15.75" customHeight="1">
      <c r="C660" s="133"/>
    </row>
    <row r="661" ht="15.75" customHeight="1">
      <c r="C661" s="133"/>
    </row>
    <row r="662" ht="15.75" customHeight="1">
      <c r="C662" s="133"/>
    </row>
    <row r="663" ht="15.75" customHeight="1">
      <c r="C663" s="133"/>
    </row>
    <row r="664" ht="15.75" customHeight="1">
      <c r="C664" s="133"/>
    </row>
    <row r="665" ht="15.75" customHeight="1">
      <c r="C665" s="133"/>
    </row>
    <row r="666" ht="15.75" customHeight="1">
      <c r="C666" s="133"/>
    </row>
    <row r="667" ht="15.75" customHeight="1">
      <c r="C667" s="133"/>
    </row>
    <row r="668" ht="15.75" customHeight="1">
      <c r="C668" s="133"/>
    </row>
    <row r="669" ht="15.75" customHeight="1">
      <c r="C669" s="133"/>
    </row>
    <row r="670" ht="15.75" customHeight="1">
      <c r="C670" s="133"/>
    </row>
    <row r="671" ht="15.75" customHeight="1">
      <c r="C671" s="133"/>
    </row>
    <row r="672" ht="15.75" customHeight="1">
      <c r="C672" s="133"/>
    </row>
    <row r="673" ht="15.75" customHeight="1">
      <c r="C673" s="133"/>
    </row>
    <row r="674" ht="15.75" customHeight="1">
      <c r="C674" s="133"/>
    </row>
    <row r="675" ht="15.75" customHeight="1">
      <c r="C675" s="133"/>
    </row>
    <row r="676" ht="15.75" customHeight="1">
      <c r="C676" s="133"/>
    </row>
    <row r="677" ht="15.75" customHeight="1">
      <c r="C677" s="133"/>
    </row>
    <row r="678" ht="15.75" customHeight="1">
      <c r="C678" s="133"/>
    </row>
    <row r="679" ht="15.75" customHeight="1">
      <c r="C679" s="133"/>
    </row>
    <row r="680" ht="15.75" customHeight="1">
      <c r="C680" s="133"/>
    </row>
    <row r="681" ht="15.75" customHeight="1">
      <c r="C681" s="133"/>
    </row>
    <row r="682" ht="15.75" customHeight="1">
      <c r="C682" s="133"/>
    </row>
    <row r="683" ht="15.75" customHeight="1">
      <c r="C683" s="133"/>
    </row>
    <row r="684" ht="15.75" customHeight="1">
      <c r="C684" s="133"/>
    </row>
    <row r="685" ht="15.75" customHeight="1">
      <c r="C685" s="133"/>
    </row>
    <row r="686" ht="15.75" customHeight="1">
      <c r="C686" s="133"/>
    </row>
    <row r="687" ht="15.75" customHeight="1">
      <c r="C687" s="133"/>
    </row>
    <row r="688" ht="15.75" customHeight="1">
      <c r="C688" s="133"/>
    </row>
    <row r="689" ht="15.75" customHeight="1">
      <c r="C689" s="133"/>
    </row>
    <row r="690" ht="15.75" customHeight="1">
      <c r="C690" s="133"/>
    </row>
    <row r="691" ht="15.75" customHeight="1">
      <c r="C691" s="133"/>
    </row>
    <row r="692" ht="15.75" customHeight="1">
      <c r="C692" s="133"/>
    </row>
    <row r="693" ht="15.75" customHeight="1">
      <c r="C693" s="133"/>
    </row>
    <row r="694" ht="15.75" customHeight="1">
      <c r="C694" s="133"/>
    </row>
    <row r="695" ht="15.75" customHeight="1">
      <c r="C695" s="133"/>
    </row>
    <row r="696" ht="15.75" customHeight="1">
      <c r="C696" s="133"/>
    </row>
    <row r="697" ht="15.75" customHeight="1">
      <c r="C697" s="133"/>
    </row>
    <row r="698" ht="15.75" customHeight="1">
      <c r="C698" s="133"/>
    </row>
    <row r="699" ht="15.75" customHeight="1">
      <c r="C699" s="133"/>
    </row>
    <row r="700" ht="15.75" customHeight="1">
      <c r="C700" s="133"/>
    </row>
    <row r="701" ht="15.75" customHeight="1">
      <c r="C701" s="133"/>
    </row>
    <row r="702" ht="15.75" customHeight="1">
      <c r="C702" s="133"/>
    </row>
    <row r="703" ht="15.75" customHeight="1">
      <c r="C703" s="133"/>
    </row>
    <row r="704" ht="15.75" customHeight="1">
      <c r="C704" s="133"/>
    </row>
    <row r="705" ht="15.75" customHeight="1">
      <c r="C705" s="133"/>
    </row>
    <row r="706" ht="15.75" customHeight="1">
      <c r="C706" s="133"/>
    </row>
    <row r="707" ht="15.75" customHeight="1">
      <c r="C707" s="133"/>
    </row>
    <row r="708" ht="15.75" customHeight="1">
      <c r="C708" s="133"/>
    </row>
    <row r="709" ht="15.75" customHeight="1">
      <c r="C709" s="133"/>
    </row>
    <row r="710" ht="15.75" customHeight="1">
      <c r="C710" s="133"/>
    </row>
    <row r="711" ht="15.75" customHeight="1">
      <c r="C711" s="133"/>
    </row>
    <row r="712" ht="15.75" customHeight="1">
      <c r="C712" s="133"/>
    </row>
    <row r="713" ht="15.75" customHeight="1">
      <c r="C713" s="133"/>
    </row>
    <row r="714" ht="15.75" customHeight="1">
      <c r="C714" s="133"/>
    </row>
    <row r="715" ht="15.75" customHeight="1">
      <c r="C715" s="133"/>
    </row>
    <row r="716" ht="15.75" customHeight="1">
      <c r="C716" s="133"/>
    </row>
    <row r="717" ht="15.75" customHeight="1">
      <c r="C717" s="133"/>
    </row>
    <row r="718" ht="15.75" customHeight="1">
      <c r="C718" s="133"/>
    </row>
    <row r="719" ht="15.75" customHeight="1">
      <c r="C719" s="133"/>
    </row>
    <row r="720" ht="15.75" customHeight="1">
      <c r="C720" s="133"/>
    </row>
    <row r="721" ht="15.75" customHeight="1">
      <c r="C721" s="133"/>
    </row>
    <row r="722" ht="15.75" customHeight="1">
      <c r="C722" s="133"/>
    </row>
    <row r="723" ht="15.75" customHeight="1">
      <c r="C723" s="133"/>
    </row>
    <row r="724" ht="15.75" customHeight="1">
      <c r="C724" s="133"/>
    </row>
    <row r="725" ht="15.75" customHeight="1">
      <c r="C725" s="133"/>
    </row>
    <row r="726" ht="15.75" customHeight="1">
      <c r="C726" s="133"/>
    </row>
    <row r="727" ht="15.75" customHeight="1">
      <c r="C727" s="133"/>
    </row>
    <row r="728" ht="15.75" customHeight="1">
      <c r="C728" s="133"/>
    </row>
    <row r="729" ht="15.75" customHeight="1">
      <c r="C729" s="133"/>
    </row>
    <row r="730" ht="15.75" customHeight="1">
      <c r="C730" s="133"/>
    </row>
    <row r="731" ht="15.75" customHeight="1">
      <c r="C731" s="133"/>
    </row>
    <row r="732" ht="15.75" customHeight="1">
      <c r="C732" s="133"/>
    </row>
    <row r="733" ht="15.75" customHeight="1">
      <c r="C733" s="133"/>
    </row>
    <row r="734" ht="15.75" customHeight="1">
      <c r="C734" s="133"/>
    </row>
    <row r="735" ht="15.75" customHeight="1">
      <c r="C735" s="133"/>
    </row>
    <row r="736" ht="15.75" customHeight="1">
      <c r="C736" s="133"/>
    </row>
    <row r="737" ht="15.75" customHeight="1">
      <c r="C737" s="133"/>
    </row>
    <row r="738" ht="15.75" customHeight="1">
      <c r="C738" s="133"/>
    </row>
    <row r="739" ht="15.75" customHeight="1">
      <c r="C739" s="133"/>
    </row>
    <row r="740" ht="15.75" customHeight="1">
      <c r="C740" s="133"/>
    </row>
    <row r="741" ht="15.75" customHeight="1">
      <c r="C741" s="133"/>
    </row>
    <row r="742" ht="15.75" customHeight="1">
      <c r="C742" s="133"/>
    </row>
    <row r="743" ht="15.75" customHeight="1">
      <c r="C743" s="133"/>
    </row>
    <row r="744" ht="15.75" customHeight="1">
      <c r="C744" s="133"/>
    </row>
    <row r="745" ht="15.75" customHeight="1">
      <c r="C745" s="133"/>
    </row>
    <row r="746" ht="15.75" customHeight="1">
      <c r="C746" s="133"/>
    </row>
    <row r="747" ht="15.75" customHeight="1">
      <c r="C747" s="133"/>
    </row>
    <row r="748" ht="15.75" customHeight="1">
      <c r="C748" s="133"/>
    </row>
    <row r="749" ht="15.75" customHeight="1">
      <c r="C749" s="133"/>
    </row>
    <row r="750" ht="15.75" customHeight="1">
      <c r="C750" s="133"/>
    </row>
    <row r="751" ht="15.75" customHeight="1">
      <c r="C751" s="133"/>
    </row>
    <row r="752" ht="15.75" customHeight="1">
      <c r="C752" s="133"/>
    </row>
    <row r="753" ht="15.75" customHeight="1">
      <c r="C753" s="133"/>
    </row>
    <row r="754" ht="15.75" customHeight="1">
      <c r="C754" s="133"/>
    </row>
    <row r="755" ht="15.75" customHeight="1">
      <c r="C755" s="133"/>
    </row>
    <row r="756" ht="15.75" customHeight="1">
      <c r="C756" s="133"/>
    </row>
    <row r="757" ht="15.75" customHeight="1">
      <c r="C757" s="133"/>
    </row>
    <row r="758" ht="15.75" customHeight="1">
      <c r="C758" s="133"/>
    </row>
    <row r="759" ht="15.75" customHeight="1">
      <c r="C759" s="133"/>
    </row>
    <row r="760" ht="15.75" customHeight="1">
      <c r="C760" s="133"/>
    </row>
    <row r="761" ht="15.75" customHeight="1">
      <c r="C761" s="133"/>
    </row>
    <row r="762" ht="15.75" customHeight="1">
      <c r="C762" s="133"/>
    </row>
    <row r="763" ht="15.75" customHeight="1">
      <c r="C763" s="133"/>
    </row>
    <row r="764" ht="15.75" customHeight="1">
      <c r="C764" s="133"/>
    </row>
    <row r="765" ht="15.75" customHeight="1">
      <c r="C765" s="133"/>
    </row>
    <row r="766" ht="15.75" customHeight="1">
      <c r="C766" s="133"/>
    </row>
    <row r="767" ht="15.75" customHeight="1">
      <c r="C767" s="133"/>
    </row>
    <row r="768" ht="15.75" customHeight="1">
      <c r="C768" s="133"/>
    </row>
    <row r="769" ht="15.75" customHeight="1">
      <c r="C769" s="133"/>
    </row>
    <row r="770" ht="15.75" customHeight="1">
      <c r="C770" s="133"/>
    </row>
    <row r="771" ht="15.75" customHeight="1">
      <c r="C771" s="133"/>
    </row>
    <row r="772" ht="15.75" customHeight="1">
      <c r="C772" s="133"/>
    </row>
    <row r="773" ht="15.75" customHeight="1">
      <c r="C773" s="133"/>
    </row>
    <row r="774" ht="15.75" customHeight="1">
      <c r="C774" s="133"/>
    </row>
    <row r="775" ht="15.75" customHeight="1">
      <c r="C775" s="133"/>
    </row>
    <row r="776" ht="15.75" customHeight="1">
      <c r="C776" s="133"/>
    </row>
    <row r="777" ht="15.75" customHeight="1">
      <c r="C777" s="133"/>
    </row>
    <row r="778" ht="15.75" customHeight="1">
      <c r="C778" s="133"/>
    </row>
    <row r="779" ht="15.75" customHeight="1">
      <c r="C779" s="133"/>
    </row>
    <row r="780" ht="15.75" customHeight="1">
      <c r="C780" s="133"/>
    </row>
    <row r="781" ht="15.75" customHeight="1">
      <c r="C781" s="133"/>
    </row>
    <row r="782" ht="15.75" customHeight="1">
      <c r="C782" s="133"/>
    </row>
    <row r="783" ht="15.75" customHeight="1">
      <c r="C783" s="133"/>
    </row>
    <row r="784" ht="15.75" customHeight="1">
      <c r="C784" s="133"/>
    </row>
    <row r="785" ht="15.75" customHeight="1">
      <c r="C785" s="133"/>
    </row>
    <row r="786" ht="15.75" customHeight="1">
      <c r="C786" s="133"/>
    </row>
    <row r="787" ht="15.75" customHeight="1">
      <c r="C787" s="133"/>
    </row>
    <row r="788" ht="15.75" customHeight="1">
      <c r="C788" s="133"/>
    </row>
    <row r="789" ht="15.75" customHeight="1">
      <c r="C789" s="133"/>
    </row>
    <row r="790" ht="15.75" customHeight="1">
      <c r="C790" s="133"/>
    </row>
    <row r="791" ht="15.75" customHeight="1">
      <c r="C791" s="133"/>
    </row>
    <row r="792" ht="15.75" customHeight="1">
      <c r="C792" s="133"/>
    </row>
    <row r="793" ht="15.75" customHeight="1">
      <c r="C793" s="133"/>
    </row>
    <row r="794" ht="15.75" customHeight="1">
      <c r="C794" s="133"/>
    </row>
    <row r="795" ht="15.75" customHeight="1">
      <c r="C795" s="133"/>
    </row>
    <row r="796" ht="15.75" customHeight="1">
      <c r="C796" s="133"/>
    </row>
    <row r="797" ht="15.75" customHeight="1">
      <c r="C797" s="133"/>
    </row>
    <row r="798" ht="15.75" customHeight="1">
      <c r="C798" s="133"/>
    </row>
    <row r="799" ht="15.75" customHeight="1">
      <c r="C799" s="133"/>
    </row>
    <row r="800" ht="15.75" customHeight="1">
      <c r="C800" s="133"/>
    </row>
    <row r="801" ht="15.75" customHeight="1">
      <c r="C801" s="133"/>
    </row>
    <row r="802" ht="15.75" customHeight="1">
      <c r="C802" s="133"/>
    </row>
    <row r="803" ht="15.75" customHeight="1">
      <c r="C803" s="133"/>
    </row>
    <row r="804" ht="15.75" customHeight="1">
      <c r="C804" s="133"/>
    </row>
    <row r="805" ht="15.75" customHeight="1">
      <c r="C805" s="133"/>
    </row>
    <row r="806" ht="15.75" customHeight="1">
      <c r="C806" s="133"/>
    </row>
    <row r="807" ht="15.75" customHeight="1">
      <c r="C807" s="133"/>
    </row>
    <row r="808" ht="15.75" customHeight="1">
      <c r="C808" s="133"/>
    </row>
    <row r="809" ht="15.75" customHeight="1">
      <c r="C809" s="133"/>
    </row>
    <row r="810" ht="15.75" customHeight="1">
      <c r="C810" s="133"/>
    </row>
    <row r="811" ht="15.75" customHeight="1">
      <c r="C811" s="133"/>
    </row>
    <row r="812" ht="15.75" customHeight="1">
      <c r="C812" s="133"/>
    </row>
    <row r="813" ht="15.75" customHeight="1">
      <c r="C813" s="133"/>
    </row>
    <row r="814" ht="15.75" customHeight="1">
      <c r="C814" s="133"/>
    </row>
    <row r="815" ht="15.75" customHeight="1">
      <c r="C815" s="133"/>
    </row>
    <row r="816" ht="15.75" customHeight="1">
      <c r="C816" s="133"/>
    </row>
    <row r="817" ht="15.75" customHeight="1">
      <c r="C817" s="133"/>
    </row>
    <row r="818" ht="15.75" customHeight="1">
      <c r="C818" s="133"/>
    </row>
    <row r="819" ht="15.75" customHeight="1">
      <c r="C819" s="133"/>
    </row>
    <row r="820" ht="15.75" customHeight="1">
      <c r="C820" s="133"/>
    </row>
    <row r="821" ht="15.75" customHeight="1">
      <c r="C821" s="133"/>
    </row>
    <row r="822" ht="15.75" customHeight="1">
      <c r="C822" s="133"/>
    </row>
    <row r="823" ht="15.75" customHeight="1">
      <c r="C823" s="133"/>
    </row>
    <row r="824" ht="15.75" customHeight="1">
      <c r="C824" s="133"/>
    </row>
    <row r="825" ht="15.75" customHeight="1">
      <c r="C825" s="133"/>
    </row>
    <row r="826" ht="15.75" customHeight="1">
      <c r="C826" s="133"/>
    </row>
    <row r="827" ht="15.75" customHeight="1">
      <c r="C827" s="133"/>
    </row>
    <row r="828" ht="15.75" customHeight="1">
      <c r="C828" s="133"/>
    </row>
    <row r="829" ht="15.75" customHeight="1">
      <c r="C829" s="133"/>
    </row>
    <row r="830" ht="15.75" customHeight="1">
      <c r="C830" s="133"/>
    </row>
    <row r="831" ht="15.75" customHeight="1">
      <c r="C831" s="133"/>
    </row>
    <row r="832" ht="15.75" customHeight="1">
      <c r="C832" s="133"/>
    </row>
    <row r="833" ht="15.75" customHeight="1">
      <c r="C833" s="133"/>
    </row>
    <row r="834" ht="15.75" customHeight="1">
      <c r="C834" s="133"/>
    </row>
    <row r="835" ht="15.75" customHeight="1">
      <c r="C835" s="133"/>
    </row>
    <row r="836" ht="15.75" customHeight="1">
      <c r="C836" s="133"/>
    </row>
    <row r="837" ht="15.75" customHeight="1">
      <c r="C837" s="133"/>
    </row>
    <row r="838" ht="15.75" customHeight="1">
      <c r="C838" s="133"/>
    </row>
    <row r="839" ht="15.75" customHeight="1">
      <c r="C839" s="133"/>
    </row>
    <row r="840" ht="15.75" customHeight="1">
      <c r="C840" s="133"/>
    </row>
    <row r="841" ht="15.75" customHeight="1">
      <c r="C841" s="133"/>
    </row>
    <row r="842" ht="15.75" customHeight="1">
      <c r="C842" s="133"/>
    </row>
    <row r="843" ht="15.75" customHeight="1">
      <c r="C843" s="133"/>
    </row>
    <row r="844" ht="15.75" customHeight="1">
      <c r="C844" s="133"/>
    </row>
    <row r="845" ht="15.75" customHeight="1">
      <c r="C845" s="133"/>
    </row>
    <row r="846" ht="15.75" customHeight="1">
      <c r="C846" s="133"/>
    </row>
    <row r="847" ht="15.75" customHeight="1">
      <c r="C847" s="133"/>
    </row>
    <row r="848" ht="15.75" customHeight="1">
      <c r="C848" s="133"/>
    </row>
    <row r="849" ht="15.75" customHeight="1">
      <c r="C849" s="133"/>
    </row>
    <row r="850" ht="15.75" customHeight="1">
      <c r="C850" s="133"/>
    </row>
    <row r="851" ht="15.75" customHeight="1">
      <c r="C851" s="133"/>
    </row>
    <row r="852" ht="15.75" customHeight="1">
      <c r="C852" s="133"/>
    </row>
    <row r="853" ht="15.75" customHeight="1">
      <c r="C853" s="133"/>
    </row>
    <row r="854" ht="15.75" customHeight="1">
      <c r="C854" s="133"/>
    </row>
    <row r="855" ht="15.75" customHeight="1">
      <c r="C855" s="133"/>
    </row>
    <row r="856" ht="15.75" customHeight="1">
      <c r="C856" s="133"/>
    </row>
    <row r="857" ht="15.75" customHeight="1">
      <c r="C857" s="133"/>
    </row>
    <row r="858" ht="15.75" customHeight="1">
      <c r="C858" s="133"/>
    </row>
    <row r="859" ht="15.75" customHeight="1">
      <c r="C859" s="133"/>
    </row>
    <row r="860" ht="15.75" customHeight="1">
      <c r="C860" s="133"/>
    </row>
    <row r="861" ht="15.75" customHeight="1">
      <c r="C861" s="133"/>
    </row>
    <row r="862" ht="15.75" customHeight="1">
      <c r="C862" s="133"/>
    </row>
    <row r="863" ht="15.75" customHeight="1">
      <c r="C863" s="133"/>
    </row>
    <row r="864" ht="15.75" customHeight="1">
      <c r="C864" s="133"/>
    </row>
    <row r="865" ht="15.75" customHeight="1">
      <c r="C865" s="133"/>
    </row>
    <row r="866" ht="15.75" customHeight="1">
      <c r="C866" s="133"/>
    </row>
    <row r="867" ht="15.75" customHeight="1">
      <c r="C867" s="133"/>
    </row>
    <row r="868" ht="15.75" customHeight="1">
      <c r="C868" s="133"/>
    </row>
    <row r="869" ht="15.75" customHeight="1">
      <c r="C869" s="133"/>
    </row>
    <row r="870" ht="15.75" customHeight="1">
      <c r="C870" s="133"/>
    </row>
    <row r="871" ht="15.75" customHeight="1">
      <c r="C871" s="133"/>
    </row>
    <row r="872" ht="15.75" customHeight="1">
      <c r="C872" s="133"/>
    </row>
    <row r="873" ht="15.75" customHeight="1">
      <c r="C873" s="133"/>
    </row>
    <row r="874" ht="15.75" customHeight="1">
      <c r="C874" s="133"/>
    </row>
    <row r="875" ht="15.75" customHeight="1">
      <c r="C875" s="133"/>
    </row>
    <row r="876" ht="15.75" customHeight="1">
      <c r="C876" s="133"/>
    </row>
    <row r="877" ht="15.75" customHeight="1">
      <c r="C877" s="133"/>
    </row>
    <row r="878" ht="15.75" customHeight="1">
      <c r="C878" s="133"/>
    </row>
    <row r="879" ht="15.75" customHeight="1">
      <c r="C879" s="133"/>
    </row>
    <row r="880" ht="15.75" customHeight="1">
      <c r="C880" s="133"/>
    </row>
    <row r="881" ht="15.75" customHeight="1">
      <c r="C881" s="133"/>
    </row>
    <row r="882" ht="15.75" customHeight="1">
      <c r="C882" s="133"/>
    </row>
    <row r="883" ht="15.75" customHeight="1">
      <c r="C883" s="133"/>
    </row>
    <row r="884" ht="15.75" customHeight="1">
      <c r="C884" s="133"/>
    </row>
    <row r="885" ht="15.75" customHeight="1">
      <c r="C885" s="133"/>
    </row>
    <row r="886" ht="15.75" customHeight="1">
      <c r="C886" s="133"/>
    </row>
    <row r="887" ht="15.75" customHeight="1">
      <c r="C887" s="133"/>
    </row>
    <row r="888" ht="15.75" customHeight="1">
      <c r="C888" s="133"/>
    </row>
    <row r="889" ht="15.75" customHeight="1">
      <c r="C889" s="133"/>
    </row>
    <row r="890" ht="15.75" customHeight="1">
      <c r="C890" s="133"/>
    </row>
    <row r="891" ht="15.75" customHeight="1">
      <c r="C891" s="133"/>
    </row>
    <row r="892" ht="15.75" customHeight="1">
      <c r="C892" s="133"/>
    </row>
    <row r="893" ht="15.75" customHeight="1">
      <c r="C893" s="133"/>
    </row>
    <row r="894" ht="15.75" customHeight="1">
      <c r="C894" s="133"/>
    </row>
    <row r="895" ht="15.75" customHeight="1">
      <c r="C895" s="133"/>
    </row>
    <row r="896" ht="15.75" customHeight="1">
      <c r="C896" s="133"/>
    </row>
    <row r="897" ht="15.75" customHeight="1">
      <c r="C897" s="133"/>
    </row>
    <row r="898" ht="15.75" customHeight="1">
      <c r="C898" s="133"/>
    </row>
    <row r="899" ht="15.75" customHeight="1">
      <c r="C899" s="133"/>
    </row>
    <row r="900" ht="15.75" customHeight="1">
      <c r="C900" s="133"/>
    </row>
    <row r="901" ht="15.75" customHeight="1">
      <c r="C901" s="133"/>
    </row>
    <row r="902" ht="15.75" customHeight="1">
      <c r="C902" s="133"/>
    </row>
    <row r="903" ht="15.75" customHeight="1">
      <c r="C903" s="133"/>
    </row>
    <row r="904" ht="15.75" customHeight="1">
      <c r="C904" s="133"/>
    </row>
    <row r="905" ht="15.75" customHeight="1">
      <c r="C905" s="133"/>
    </row>
    <row r="906" ht="15.75" customHeight="1">
      <c r="C906" s="133"/>
    </row>
    <row r="907" ht="15.75" customHeight="1">
      <c r="C907" s="133"/>
    </row>
    <row r="908" ht="15.75" customHeight="1">
      <c r="C908" s="133"/>
    </row>
    <row r="909" ht="15.75" customHeight="1">
      <c r="C909" s="133"/>
    </row>
    <row r="910" ht="15.75" customHeight="1">
      <c r="C910" s="133"/>
    </row>
    <row r="911" ht="15.75" customHeight="1">
      <c r="C911" s="133"/>
    </row>
    <row r="912" ht="15.75" customHeight="1">
      <c r="C912" s="133"/>
    </row>
    <row r="913" ht="15.75" customHeight="1">
      <c r="C913" s="133"/>
    </row>
    <row r="914" ht="15.75" customHeight="1">
      <c r="C914" s="133"/>
    </row>
    <row r="915" ht="15.75" customHeight="1">
      <c r="C915" s="133"/>
    </row>
    <row r="916" ht="15.75" customHeight="1">
      <c r="C916" s="133"/>
    </row>
    <row r="917" ht="15.75" customHeight="1">
      <c r="C917" s="133"/>
    </row>
    <row r="918" ht="15.75" customHeight="1">
      <c r="C918" s="133"/>
    </row>
    <row r="919" ht="15.75" customHeight="1">
      <c r="C919" s="133"/>
    </row>
    <row r="920" ht="15.75" customHeight="1">
      <c r="C920" s="133"/>
    </row>
    <row r="921" ht="15.75" customHeight="1">
      <c r="C921" s="133"/>
    </row>
    <row r="922" ht="15.75" customHeight="1">
      <c r="C922" s="133"/>
    </row>
    <row r="923" ht="15.75" customHeight="1">
      <c r="C923" s="133"/>
    </row>
    <row r="924" ht="15.75" customHeight="1">
      <c r="C924" s="133"/>
    </row>
    <row r="925" ht="15.75" customHeight="1">
      <c r="C925" s="133"/>
    </row>
    <row r="926" ht="15.75" customHeight="1">
      <c r="C926" s="133"/>
    </row>
    <row r="927" ht="15.75" customHeight="1">
      <c r="C927" s="133"/>
    </row>
    <row r="928" ht="15.75" customHeight="1">
      <c r="C928" s="133"/>
    </row>
    <row r="929" ht="15.75" customHeight="1">
      <c r="C929" s="133"/>
    </row>
    <row r="930" ht="15.75" customHeight="1">
      <c r="C930" s="133"/>
    </row>
    <row r="931" ht="15.75" customHeight="1">
      <c r="C931" s="133"/>
    </row>
    <row r="932" ht="15.75" customHeight="1">
      <c r="C932" s="133"/>
    </row>
    <row r="933" ht="15.75" customHeight="1">
      <c r="C933" s="133"/>
    </row>
    <row r="934" ht="15.75" customHeight="1">
      <c r="C934" s="133"/>
    </row>
    <row r="935" ht="15.75" customHeight="1">
      <c r="C935" s="133"/>
    </row>
    <row r="936" ht="15.75" customHeight="1">
      <c r="C936" s="133"/>
    </row>
    <row r="937" ht="15.75" customHeight="1">
      <c r="C937" s="133"/>
    </row>
    <row r="938" ht="15.75" customHeight="1">
      <c r="C938" s="133"/>
    </row>
    <row r="939" ht="15.75" customHeight="1">
      <c r="C939" s="133"/>
    </row>
    <row r="940" ht="15.75" customHeight="1">
      <c r="C940" s="133"/>
    </row>
    <row r="941" ht="15.75" customHeight="1">
      <c r="C941" s="133"/>
    </row>
    <row r="942" ht="15.75" customHeight="1">
      <c r="C942" s="133"/>
    </row>
    <row r="943" ht="15.75" customHeight="1">
      <c r="C943" s="133"/>
    </row>
    <row r="944" ht="15.75" customHeight="1">
      <c r="C944" s="133"/>
    </row>
    <row r="945" ht="15.75" customHeight="1">
      <c r="C945" s="133"/>
    </row>
    <row r="946" ht="15.75" customHeight="1">
      <c r="C946" s="133"/>
    </row>
    <row r="947" ht="15.75" customHeight="1">
      <c r="C947" s="133"/>
    </row>
    <row r="948" ht="15.75" customHeight="1">
      <c r="C948" s="133"/>
    </row>
    <row r="949" ht="15.75" customHeight="1">
      <c r="C949" s="133"/>
    </row>
    <row r="950" ht="15.75" customHeight="1">
      <c r="C950" s="133"/>
    </row>
    <row r="951" ht="15.75" customHeight="1">
      <c r="C951" s="133"/>
    </row>
    <row r="952" ht="15.75" customHeight="1">
      <c r="C952" s="133"/>
    </row>
    <row r="953" ht="15.75" customHeight="1">
      <c r="C953" s="133"/>
    </row>
    <row r="954" ht="15.75" customHeight="1">
      <c r="C954" s="133"/>
    </row>
    <row r="955" ht="15.75" customHeight="1">
      <c r="C955" s="133"/>
    </row>
    <row r="956" ht="15.75" customHeight="1">
      <c r="C956" s="133"/>
    </row>
    <row r="957" ht="15.75" customHeight="1">
      <c r="C957" s="133"/>
    </row>
    <row r="958" ht="15.75" customHeight="1">
      <c r="C958" s="133"/>
    </row>
    <row r="959" ht="15.75" customHeight="1">
      <c r="C959" s="133"/>
    </row>
    <row r="960" ht="15.75" customHeight="1">
      <c r="C960" s="133"/>
    </row>
    <row r="961" ht="15.75" customHeight="1">
      <c r="C961" s="133"/>
    </row>
    <row r="962" ht="15.75" customHeight="1">
      <c r="C962" s="133"/>
    </row>
    <row r="963" ht="15.75" customHeight="1">
      <c r="C963" s="133"/>
    </row>
    <row r="964" ht="15.75" customHeight="1">
      <c r="C964" s="133"/>
    </row>
    <row r="965" ht="15.75" customHeight="1">
      <c r="C965" s="133"/>
    </row>
    <row r="966" ht="15.75" customHeight="1">
      <c r="C966" s="133"/>
    </row>
    <row r="967" ht="15.75" customHeight="1">
      <c r="C967" s="133"/>
    </row>
    <row r="968" ht="15.75" customHeight="1">
      <c r="C968" s="133"/>
    </row>
    <row r="969" ht="15.75" customHeight="1">
      <c r="C969" s="133"/>
    </row>
    <row r="970" ht="15.75" customHeight="1">
      <c r="C970" s="133"/>
    </row>
    <row r="971" ht="15.75" customHeight="1">
      <c r="C971" s="133"/>
    </row>
    <row r="972" ht="15.75" customHeight="1">
      <c r="C972" s="133"/>
    </row>
    <row r="973" ht="15.75" customHeight="1">
      <c r="C973" s="133"/>
    </row>
    <row r="974" ht="15.75" customHeight="1">
      <c r="C974" s="133"/>
    </row>
    <row r="975" ht="15.75" customHeight="1">
      <c r="C975" s="133"/>
    </row>
    <row r="976" ht="15.75" customHeight="1">
      <c r="C976" s="133"/>
    </row>
    <row r="977" ht="15.75" customHeight="1">
      <c r="C977" s="133"/>
    </row>
    <row r="978" ht="15.75" customHeight="1">
      <c r="C978" s="133"/>
    </row>
    <row r="979" ht="15.75" customHeight="1">
      <c r="C979" s="133"/>
    </row>
    <row r="980" ht="15.75" customHeight="1">
      <c r="C980" s="133"/>
    </row>
    <row r="981" ht="15.75" customHeight="1">
      <c r="C981" s="133"/>
    </row>
    <row r="982" ht="15.75" customHeight="1">
      <c r="C982" s="133"/>
    </row>
    <row r="983" ht="15.75" customHeight="1">
      <c r="C983" s="133"/>
    </row>
    <row r="984" ht="15.75" customHeight="1">
      <c r="C984" s="133"/>
    </row>
    <row r="985" ht="15.75" customHeight="1">
      <c r="C985" s="133"/>
    </row>
    <row r="986" ht="15.75" customHeight="1">
      <c r="C986" s="133"/>
    </row>
    <row r="987" ht="15.75" customHeight="1">
      <c r="C987" s="133"/>
    </row>
    <row r="988" ht="15.75" customHeight="1">
      <c r="C988" s="133"/>
    </row>
    <row r="989" ht="15.75" customHeight="1">
      <c r="C989" s="133"/>
    </row>
    <row r="990" ht="15.75" customHeight="1">
      <c r="C990" s="133"/>
    </row>
    <row r="991" ht="15.75" customHeight="1">
      <c r="C991" s="133"/>
    </row>
    <row r="992" ht="15.75" customHeight="1">
      <c r="C992" s="133"/>
    </row>
    <row r="993" ht="15.75" customHeight="1">
      <c r="C993" s="133"/>
    </row>
    <row r="994" ht="15.75" customHeight="1">
      <c r="C994" s="133"/>
    </row>
    <row r="995" ht="15.75" customHeight="1">
      <c r="C995" s="133"/>
    </row>
    <row r="996" ht="15.75" customHeight="1">
      <c r="C996" s="133"/>
    </row>
    <row r="997" ht="15.75" customHeight="1">
      <c r="C997" s="133"/>
    </row>
    <row r="998" ht="15.75" customHeight="1">
      <c r="C998" s="133"/>
    </row>
    <row r="999" ht="15.75" customHeight="1">
      <c r="C999" s="133"/>
    </row>
    <row r="1000" ht="15.75" customHeight="1">
      <c r="C1000" s="133"/>
    </row>
    <row r="1001" ht="15.75" customHeight="1">
      <c r="C1001" s="133"/>
    </row>
    <row r="1002" ht="15.75" customHeight="1">
      <c r="C1002" s="133"/>
    </row>
    <row r="1003" ht="15.75" customHeight="1">
      <c r="C1003" s="133"/>
    </row>
    <row r="1004" ht="15.75" customHeight="1">
      <c r="C1004" s="133"/>
    </row>
    <row r="1005" ht="15.75" customHeight="1">
      <c r="C1005" s="133"/>
    </row>
    <row r="1006" ht="15.75" customHeight="1">
      <c r="C1006" s="133"/>
    </row>
    <row r="1007" ht="15.75" customHeight="1">
      <c r="C1007" s="133"/>
    </row>
    <row r="1008" ht="15.75" customHeight="1">
      <c r="C1008" s="133"/>
    </row>
    <row r="1009" ht="15.75" customHeight="1">
      <c r="C1009" s="133"/>
    </row>
    <row r="1010" ht="15.75" customHeight="1">
      <c r="C1010" s="133"/>
    </row>
    <row r="1011" ht="15.75" customHeight="1">
      <c r="C1011" s="133"/>
    </row>
    <row r="1012" ht="15.75" customHeight="1">
      <c r="C1012" s="133"/>
    </row>
    <row r="1013" ht="15.75" customHeight="1">
      <c r="C1013" s="133"/>
    </row>
    <row r="1014" ht="15.75" customHeight="1">
      <c r="C1014" s="133"/>
    </row>
    <row r="1015" ht="15.75" customHeight="1">
      <c r="C1015" s="133"/>
    </row>
    <row r="1016" ht="15.75" customHeight="1">
      <c r="C1016" s="133"/>
    </row>
    <row r="1017" ht="15.75" customHeight="1">
      <c r="C1017" s="133"/>
    </row>
    <row r="1018" ht="15.75" customHeight="1">
      <c r="C1018" s="133"/>
    </row>
    <row r="1019" ht="15.75" customHeight="1">
      <c r="C1019" s="133"/>
    </row>
    <row r="1020" ht="15.75" customHeight="1">
      <c r="C1020" s="133"/>
    </row>
    <row r="1021" ht="15.75" customHeight="1">
      <c r="C1021" s="133"/>
    </row>
    <row r="1022" ht="15.75" customHeight="1">
      <c r="C1022" s="133"/>
    </row>
    <row r="1023" ht="15.75" customHeight="1">
      <c r="C1023" s="133"/>
    </row>
    <row r="1024" ht="15.75" customHeight="1">
      <c r="C1024" s="133"/>
    </row>
    <row r="1025" ht="15.75" customHeight="1">
      <c r="C1025" s="133"/>
    </row>
    <row r="1026" ht="15.75" customHeight="1">
      <c r="C1026" s="133"/>
    </row>
    <row r="1027" ht="15.75" customHeight="1">
      <c r="C1027" s="133"/>
    </row>
    <row r="1028" ht="15.75" customHeight="1">
      <c r="C1028" s="133"/>
    </row>
    <row r="1029" ht="15.75" customHeight="1">
      <c r="C1029" s="133"/>
    </row>
    <row r="1030" ht="15.75" customHeight="1">
      <c r="C1030" s="133"/>
    </row>
    <row r="1031" ht="15.75" customHeight="1">
      <c r="C1031" s="133"/>
    </row>
    <row r="1032" ht="15.75" customHeight="1">
      <c r="C1032" s="133"/>
    </row>
    <row r="1033" ht="15.75" customHeight="1">
      <c r="C1033" s="133"/>
    </row>
    <row r="1034" ht="15.75" customHeight="1">
      <c r="C1034" s="133"/>
    </row>
    <row r="1035" ht="15.75" customHeight="1">
      <c r="C1035" s="133"/>
    </row>
    <row r="1036" ht="15.75" customHeight="1">
      <c r="C1036" s="133"/>
    </row>
    <row r="1037" ht="15.75" customHeight="1">
      <c r="C1037" s="133"/>
    </row>
    <row r="1038" ht="15.75" customHeight="1">
      <c r="C1038" s="133"/>
    </row>
    <row r="1039" ht="15.75" customHeight="1">
      <c r="C1039" s="133"/>
    </row>
    <row r="1040" ht="15.75" customHeight="1">
      <c r="C1040" s="133"/>
    </row>
    <row r="1041" ht="15.75" customHeight="1">
      <c r="C1041" s="133"/>
    </row>
    <row r="1042" ht="15.75" customHeight="1">
      <c r="C1042" s="133"/>
    </row>
    <row r="1043" ht="15.75" customHeight="1">
      <c r="C1043" s="133"/>
    </row>
    <row r="1044" ht="15.75" customHeight="1">
      <c r="C1044" s="133"/>
    </row>
    <row r="1045" ht="15.75" customHeight="1">
      <c r="C1045" s="133"/>
    </row>
    <row r="1046" ht="15.75" customHeight="1">
      <c r="C1046" s="133"/>
    </row>
    <row r="1047" ht="15.75" customHeight="1">
      <c r="C1047" s="133"/>
    </row>
    <row r="1048" ht="15.75" customHeight="1">
      <c r="C1048" s="133"/>
    </row>
    <row r="1049" ht="15.75" customHeight="1">
      <c r="C1049" s="133"/>
    </row>
    <row r="1050" ht="15.75" customHeight="1">
      <c r="C1050" s="133"/>
    </row>
    <row r="1051" ht="15.75" customHeight="1">
      <c r="C1051" s="133"/>
    </row>
    <row r="1052" ht="15.75" customHeight="1">
      <c r="C1052" s="133"/>
    </row>
    <row r="1053" ht="15.75" customHeight="1">
      <c r="C1053" s="133"/>
    </row>
    <row r="1054" ht="15.75" customHeight="1">
      <c r="C1054" s="133"/>
    </row>
    <row r="1055" ht="15.75" customHeight="1">
      <c r="C1055" s="133"/>
    </row>
    <row r="1056" ht="15.75" customHeight="1">
      <c r="C1056" s="133"/>
    </row>
    <row r="1057" ht="15.75" customHeight="1">
      <c r="C1057" s="133"/>
    </row>
    <row r="1058" ht="15.75" customHeight="1">
      <c r="C1058" s="133"/>
    </row>
    <row r="1059" ht="15.75" customHeight="1">
      <c r="C1059" s="133"/>
    </row>
    <row r="1060" ht="15.75" customHeight="1">
      <c r="C1060" s="133"/>
    </row>
    <row r="1061" ht="15.75" customHeight="1">
      <c r="C1061" s="133"/>
    </row>
    <row r="1062" ht="15.75" customHeight="1">
      <c r="C1062" s="133"/>
    </row>
    <row r="1063" ht="15.75" customHeight="1">
      <c r="C1063" s="133"/>
    </row>
    <row r="1064" ht="15.75" customHeight="1">
      <c r="C1064" s="133"/>
    </row>
    <row r="1065" ht="15.75" customHeight="1">
      <c r="C1065" s="133"/>
    </row>
    <row r="1066" ht="15.75" customHeight="1">
      <c r="C1066" s="133"/>
    </row>
    <row r="1067" ht="15.75" customHeight="1">
      <c r="C1067" s="133"/>
    </row>
    <row r="1068" ht="15.75" customHeight="1">
      <c r="C1068" s="133"/>
    </row>
    <row r="1069" ht="15.75" customHeight="1">
      <c r="C1069" s="133"/>
    </row>
    <row r="1070" ht="15.75" customHeight="1">
      <c r="C1070" s="133"/>
    </row>
    <row r="1071" ht="15.75" customHeight="1">
      <c r="C1071" s="133"/>
    </row>
    <row r="1072" ht="15.75" customHeight="1">
      <c r="C1072" s="133"/>
    </row>
    <row r="1073" ht="15.75" customHeight="1">
      <c r="C1073" s="133"/>
    </row>
    <row r="1074" ht="15.75" customHeight="1">
      <c r="C1074" s="133"/>
    </row>
    <row r="1075" ht="15.75" customHeight="1">
      <c r="C1075" s="133"/>
    </row>
    <row r="1076" ht="15.75" customHeight="1">
      <c r="C1076" s="133"/>
    </row>
    <row r="1077" ht="15.75" customHeight="1">
      <c r="C1077" s="133"/>
    </row>
    <row r="1078" ht="15.75" customHeight="1">
      <c r="C1078" s="133"/>
    </row>
    <row r="1079" ht="15.75" customHeight="1">
      <c r="C1079" s="133"/>
    </row>
    <row r="1080" ht="15.75" customHeight="1">
      <c r="C1080" s="133"/>
    </row>
    <row r="1081" ht="15.75" customHeight="1">
      <c r="C1081" s="133"/>
    </row>
    <row r="1082" ht="15.75" customHeight="1">
      <c r="C1082" s="133"/>
    </row>
    <row r="1083" ht="15.75" customHeight="1">
      <c r="C1083" s="133"/>
    </row>
    <row r="1084" ht="15.75" customHeight="1">
      <c r="C1084" s="133"/>
    </row>
    <row r="1085" ht="15.75" customHeight="1">
      <c r="C1085" s="133"/>
    </row>
    <row r="1086" ht="15.75" customHeight="1">
      <c r="C1086" s="133"/>
    </row>
    <row r="1087" ht="15.75" customHeight="1">
      <c r="C1087" s="133"/>
    </row>
    <row r="1088" ht="15.75" customHeight="1">
      <c r="C1088" s="133"/>
    </row>
    <row r="1089" ht="15.75" customHeight="1">
      <c r="C1089" s="133"/>
    </row>
    <row r="1090" ht="15.75" customHeight="1">
      <c r="C1090" s="133"/>
    </row>
    <row r="1091" ht="15.75" customHeight="1">
      <c r="C1091" s="133"/>
    </row>
    <row r="1092" ht="15.75" customHeight="1">
      <c r="C1092" s="133"/>
    </row>
    <row r="1093" ht="15.75" customHeight="1">
      <c r="C1093" s="133"/>
    </row>
    <row r="1094" ht="15.75" customHeight="1">
      <c r="C1094" s="133"/>
    </row>
    <row r="1095" ht="15.75" customHeight="1">
      <c r="C1095" s="133"/>
    </row>
    <row r="1096" ht="15.75" customHeight="1">
      <c r="C1096" s="133"/>
    </row>
    <row r="1097" ht="15.75" customHeight="1">
      <c r="C1097" s="133"/>
    </row>
    <row r="1098" ht="15.75" customHeight="1">
      <c r="C1098" s="133"/>
    </row>
    <row r="1099" ht="15.75" customHeight="1">
      <c r="C1099" s="133"/>
    </row>
    <row r="1100" ht="15.75" customHeight="1">
      <c r="C1100" s="133"/>
    </row>
    <row r="1101" ht="15.75" customHeight="1">
      <c r="C1101" s="133"/>
    </row>
    <row r="1102" ht="15.75" customHeight="1">
      <c r="C1102" s="133"/>
    </row>
    <row r="1103" ht="15.75" customHeight="1">
      <c r="C1103" s="133"/>
    </row>
    <row r="1104" ht="15.75" customHeight="1">
      <c r="C1104" s="133"/>
    </row>
    <row r="1105" ht="15.75" customHeight="1">
      <c r="C1105" s="133"/>
    </row>
    <row r="1106" ht="15.75" customHeight="1">
      <c r="C1106" s="133"/>
    </row>
    <row r="1107" ht="15.75" customHeight="1">
      <c r="C1107" s="133"/>
    </row>
    <row r="1108" ht="15.75" customHeight="1">
      <c r="C1108" s="133"/>
    </row>
    <row r="1109" ht="15.75" customHeight="1">
      <c r="C1109" s="133"/>
    </row>
    <row r="1110" ht="15.75" customHeight="1">
      <c r="C1110" s="133"/>
    </row>
    <row r="1111" ht="15.75" customHeight="1">
      <c r="C1111" s="133"/>
    </row>
    <row r="1112" ht="15.75" customHeight="1">
      <c r="C1112" s="133"/>
    </row>
    <row r="1113" ht="15.75" customHeight="1">
      <c r="C1113" s="133"/>
    </row>
    <row r="1114" ht="15.75" customHeight="1">
      <c r="C1114" s="133"/>
    </row>
    <row r="1115" ht="15.75" customHeight="1">
      <c r="C1115" s="133"/>
    </row>
    <row r="1116" ht="15.75" customHeight="1">
      <c r="C1116" s="133"/>
    </row>
    <row r="1117" ht="15.75" customHeight="1">
      <c r="C1117" s="133"/>
    </row>
    <row r="1118" ht="15.75" customHeight="1">
      <c r="C1118" s="133"/>
    </row>
    <row r="1119" ht="15.75" customHeight="1">
      <c r="C1119" s="133"/>
    </row>
    <row r="1120" ht="15.75" customHeight="1">
      <c r="C1120" s="133"/>
    </row>
    <row r="1121" ht="15.75" customHeight="1">
      <c r="C1121" s="133"/>
    </row>
    <row r="1122" ht="15.75" customHeight="1">
      <c r="C1122" s="133"/>
    </row>
    <row r="1123" ht="15.75" customHeight="1">
      <c r="C1123" s="133"/>
    </row>
    <row r="1124" ht="15.75" customHeight="1">
      <c r="C1124" s="133"/>
    </row>
    <row r="1125" ht="15.75" customHeight="1">
      <c r="C1125" s="133"/>
    </row>
    <row r="1126" ht="15.75" customHeight="1">
      <c r="C1126" s="133"/>
    </row>
    <row r="1127" ht="15.75" customHeight="1">
      <c r="C1127" s="133"/>
    </row>
    <row r="1128" ht="15.75" customHeight="1">
      <c r="C1128" s="133"/>
    </row>
    <row r="1129" ht="15.75" customHeight="1">
      <c r="C1129" s="133"/>
    </row>
    <row r="1130" ht="15.75" customHeight="1">
      <c r="C1130" s="133"/>
    </row>
    <row r="1131" ht="15.75" customHeight="1">
      <c r="C1131" s="133"/>
    </row>
    <row r="1132" ht="15.75" customHeight="1">
      <c r="C1132" s="133"/>
    </row>
    <row r="1133" ht="15.75" customHeight="1">
      <c r="C1133" s="133"/>
    </row>
    <row r="1134" ht="15.75" customHeight="1">
      <c r="C1134" s="133"/>
    </row>
    <row r="1135" ht="15.75" customHeight="1">
      <c r="C1135" s="133"/>
    </row>
    <row r="1136" ht="15.75" customHeight="1">
      <c r="C1136" s="133"/>
    </row>
    <row r="1137" ht="15.75" customHeight="1">
      <c r="C1137" s="133"/>
    </row>
    <row r="1138" ht="15.75" customHeight="1">
      <c r="C1138" s="133"/>
    </row>
    <row r="1139" ht="15.75" customHeight="1">
      <c r="C1139" s="133"/>
    </row>
    <row r="1140" ht="15.75" customHeight="1">
      <c r="C1140" s="133"/>
    </row>
    <row r="1141" ht="15.75" customHeight="1">
      <c r="C1141" s="133"/>
    </row>
    <row r="1142" ht="15.75" customHeight="1">
      <c r="C1142" s="133"/>
    </row>
    <row r="1143" ht="15.75" customHeight="1">
      <c r="C1143" s="133"/>
    </row>
    <row r="1144" ht="15.75" customHeight="1">
      <c r="C1144" s="133"/>
    </row>
    <row r="1145" ht="15.75" customHeight="1">
      <c r="C1145" s="133"/>
    </row>
    <row r="1146" ht="15.75" customHeight="1">
      <c r="C1146" s="133"/>
    </row>
    <row r="1147" ht="15.75" customHeight="1">
      <c r="C1147" s="133"/>
    </row>
    <row r="1148" ht="15.75" customHeight="1">
      <c r="C1148" s="133"/>
    </row>
    <row r="1149" ht="15.75" customHeight="1">
      <c r="C1149" s="133"/>
    </row>
    <row r="1150" ht="15.75" customHeight="1">
      <c r="C1150" s="133"/>
    </row>
    <row r="1151" ht="15.75" customHeight="1">
      <c r="C1151" s="133"/>
    </row>
    <row r="1152" ht="15.75" customHeight="1">
      <c r="C1152" s="133"/>
    </row>
    <row r="1153" ht="15.75" customHeight="1">
      <c r="C1153" s="133"/>
    </row>
    <row r="1154" ht="15.75" customHeight="1">
      <c r="C1154" s="133"/>
    </row>
    <row r="1155" ht="15.75" customHeight="1">
      <c r="C1155" s="133"/>
    </row>
    <row r="1156" ht="15.75" customHeight="1">
      <c r="C1156" s="133"/>
    </row>
    <row r="1157" ht="15.75" customHeight="1">
      <c r="C1157" s="133"/>
    </row>
    <row r="1158" ht="15.75" customHeight="1">
      <c r="C1158" s="133"/>
    </row>
    <row r="1159" ht="15.75" customHeight="1">
      <c r="C1159" s="133"/>
    </row>
    <row r="1160" ht="15.75" customHeight="1">
      <c r="C1160" s="133"/>
    </row>
    <row r="1161" ht="15.75" customHeight="1">
      <c r="C1161" s="133"/>
    </row>
    <row r="1162" ht="15.75" customHeight="1">
      <c r="C1162" s="133"/>
    </row>
    <row r="1163" ht="15.75" customHeight="1">
      <c r="C1163" s="133"/>
    </row>
    <row r="1164" ht="15.75" customHeight="1">
      <c r="C1164" s="133"/>
    </row>
    <row r="1165" ht="15.75" customHeight="1">
      <c r="C1165" s="133"/>
    </row>
    <row r="1166" ht="15.75" customHeight="1">
      <c r="C1166" s="133"/>
    </row>
    <row r="1167" ht="15.75" customHeight="1">
      <c r="C1167" s="133"/>
    </row>
    <row r="1168" ht="15.75" customHeight="1">
      <c r="C1168" s="133"/>
    </row>
    <row r="1169" ht="15.75" customHeight="1">
      <c r="C1169" s="133"/>
    </row>
    <row r="1170" ht="15.75" customHeight="1">
      <c r="C1170" s="133"/>
    </row>
    <row r="1171" ht="15.75" customHeight="1">
      <c r="C1171" s="133"/>
    </row>
    <row r="1172" ht="15.75" customHeight="1">
      <c r="C1172" s="133"/>
    </row>
    <row r="1173" ht="15.75" customHeight="1">
      <c r="C1173" s="133"/>
    </row>
    <row r="1174" ht="15.75" customHeight="1">
      <c r="C1174" s="133"/>
    </row>
    <row r="1175" ht="15.75" customHeight="1">
      <c r="C1175" s="133"/>
    </row>
    <row r="1176" ht="15.75" customHeight="1">
      <c r="C1176" s="133"/>
    </row>
    <row r="1177" ht="15.75" customHeight="1">
      <c r="C1177" s="133"/>
    </row>
    <row r="1178" ht="15.75" customHeight="1">
      <c r="C1178" s="133"/>
    </row>
  </sheetData>
  <mergeCells count="1772">
    <mergeCell ref="L135:L136"/>
    <mergeCell ref="M135:M136"/>
    <mergeCell ref="N135:N136"/>
    <mergeCell ref="O135:O136"/>
    <mergeCell ref="P135:P136"/>
    <mergeCell ref="Q135:Q136"/>
    <mergeCell ref="R135:R136"/>
    <mergeCell ref="L137:L138"/>
    <mergeCell ref="M137:M138"/>
    <mergeCell ref="N137:N138"/>
    <mergeCell ref="O137:O138"/>
    <mergeCell ref="P137:P138"/>
    <mergeCell ref="Q137:Q138"/>
    <mergeCell ref="R137:R138"/>
    <mergeCell ref="L29:L30"/>
    <mergeCell ref="M29:M30"/>
    <mergeCell ref="N29:N30"/>
    <mergeCell ref="O29:O30"/>
    <mergeCell ref="P29:P30"/>
    <mergeCell ref="Q29:Q30"/>
    <mergeCell ref="R29:R30"/>
    <mergeCell ref="L31:L32"/>
    <mergeCell ref="M31:M32"/>
    <mergeCell ref="N31:N32"/>
    <mergeCell ref="O31:O32"/>
    <mergeCell ref="P31:P32"/>
    <mergeCell ref="Q31:Q32"/>
    <mergeCell ref="R31:R32"/>
    <mergeCell ref="L39:L40"/>
    <mergeCell ref="M39:M40"/>
    <mergeCell ref="N39:N40"/>
    <mergeCell ref="O39:O40"/>
    <mergeCell ref="P39:P40"/>
    <mergeCell ref="Q39:Q40"/>
    <mergeCell ref="R39:R40"/>
    <mergeCell ref="L41:L42"/>
    <mergeCell ref="M41:M42"/>
    <mergeCell ref="N41:N42"/>
    <mergeCell ref="O41:O42"/>
    <mergeCell ref="P41:P42"/>
    <mergeCell ref="Q41:Q42"/>
    <mergeCell ref="R41:R42"/>
    <mergeCell ref="L43:L44"/>
    <mergeCell ref="M43:M44"/>
    <mergeCell ref="N43:N44"/>
    <mergeCell ref="O43:O44"/>
    <mergeCell ref="P43:P44"/>
    <mergeCell ref="Q43:Q44"/>
    <mergeCell ref="R43:R44"/>
    <mergeCell ref="L45:L46"/>
    <mergeCell ref="M45:M46"/>
    <mergeCell ref="N45:N46"/>
    <mergeCell ref="O45:O46"/>
    <mergeCell ref="P45:P46"/>
    <mergeCell ref="Q45:Q46"/>
    <mergeCell ref="R45:R46"/>
    <mergeCell ref="L139:L140"/>
    <mergeCell ref="M139:M140"/>
    <mergeCell ref="N139:N140"/>
    <mergeCell ref="O139:O140"/>
    <mergeCell ref="P139:P140"/>
    <mergeCell ref="Q139:Q140"/>
    <mergeCell ref="R139:R140"/>
    <mergeCell ref="L107:L108"/>
    <mergeCell ref="M107:M108"/>
    <mergeCell ref="N107:N108"/>
    <mergeCell ref="O107:O108"/>
    <mergeCell ref="P107:P108"/>
    <mergeCell ref="Q107:Q108"/>
    <mergeCell ref="R107:R108"/>
    <mergeCell ref="L109:L110"/>
    <mergeCell ref="M109:M110"/>
    <mergeCell ref="N109:N110"/>
    <mergeCell ref="O109:O110"/>
    <mergeCell ref="P109:P110"/>
    <mergeCell ref="Q109:Q110"/>
    <mergeCell ref="R109:R110"/>
    <mergeCell ref="L111:L112"/>
    <mergeCell ref="M111:M112"/>
    <mergeCell ref="N111:N112"/>
    <mergeCell ref="O111:O112"/>
    <mergeCell ref="P111:P112"/>
    <mergeCell ref="Q111:Q112"/>
    <mergeCell ref="R111:R112"/>
    <mergeCell ref="L113:L114"/>
    <mergeCell ref="M113:M114"/>
    <mergeCell ref="N113:N114"/>
    <mergeCell ref="O113:O114"/>
    <mergeCell ref="P113:P114"/>
    <mergeCell ref="Q113:Q114"/>
    <mergeCell ref="R113:R114"/>
    <mergeCell ref="L115:L116"/>
    <mergeCell ref="M115:M116"/>
    <mergeCell ref="N115:N116"/>
    <mergeCell ref="O115:O116"/>
    <mergeCell ref="P115:P116"/>
    <mergeCell ref="Q115:Q116"/>
    <mergeCell ref="R115:R116"/>
    <mergeCell ref="L117:L118"/>
    <mergeCell ref="M117:M118"/>
    <mergeCell ref="N117:N118"/>
    <mergeCell ref="O117:O118"/>
    <mergeCell ref="P117:P118"/>
    <mergeCell ref="Q117:Q118"/>
    <mergeCell ref="R117:R118"/>
    <mergeCell ref="L119:L120"/>
    <mergeCell ref="M119:M120"/>
    <mergeCell ref="N119:N120"/>
    <mergeCell ref="O119:O120"/>
    <mergeCell ref="P119:P120"/>
    <mergeCell ref="Q119:Q120"/>
    <mergeCell ref="R119:R120"/>
    <mergeCell ref="L121:L122"/>
    <mergeCell ref="M121:M122"/>
    <mergeCell ref="N121:N122"/>
    <mergeCell ref="O121:O122"/>
    <mergeCell ref="P121:P122"/>
    <mergeCell ref="Q121:Q122"/>
    <mergeCell ref="R121:R122"/>
    <mergeCell ref="L123:L124"/>
    <mergeCell ref="M123:M124"/>
    <mergeCell ref="N123:N124"/>
    <mergeCell ref="O123:O124"/>
    <mergeCell ref="P123:P124"/>
    <mergeCell ref="Q123:Q124"/>
    <mergeCell ref="R123:R124"/>
    <mergeCell ref="L125:L126"/>
    <mergeCell ref="M125:M126"/>
    <mergeCell ref="N125:N126"/>
    <mergeCell ref="O125:O126"/>
    <mergeCell ref="P125:P126"/>
    <mergeCell ref="Q125:Q126"/>
    <mergeCell ref="R125:R126"/>
    <mergeCell ref="L127:L128"/>
    <mergeCell ref="M127:M128"/>
    <mergeCell ref="N127:N128"/>
    <mergeCell ref="O127:O128"/>
    <mergeCell ref="P127:P128"/>
    <mergeCell ref="Q127:Q128"/>
    <mergeCell ref="R127:R128"/>
    <mergeCell ref="L129:L130"/>
    <mergeCell ref="M129:M130"/>
    <mergeCell ref="N129:N130"/>
    <mergeCell ref="O129:O130"/>
    <mergeCell ref="P129:P130"/>
    <mergeCell ref="Q129:Q130"/>
    <mergeCell ref="R129:R130"/>
    <mergeCell ref="L131:L132"/>
    <mergeCell ref="M131:M132"/>
    <mergeCell ref="N131:N132"/>
    <mergeCell ref="O131:O132"/>
    <mergeCell ref="P131:P132"/>
    <mergeCell ref="Q131:Q132"/>
    <mergeCell ref="R131:R132"/>
    <mergeCell ref="L133:L134"/>
    <mergeCell ref="M133:M134"/>
    <mergeCell ref="N133:N134"/>
    <mergeCell ref="O133:O134"/>
    <mergeCell ref="P133:P134"/>
    <mergeCell ref="Q133:Q134"/>
    <mergeCell ref="R133:R134"/>
    <mergeCell ref="A117:A118"/>
    <mergeCell ref="B117:B118"/>
    <mergeCell ref="C117:C118"/>
    <mergeCell ref="D117:D118"/>
    <mergeCell ref="B119:B120"/>
    <mergeCell ref="C119:C120"/>
    <mergeCell ref="D119:D120"/>
    <mergeCell ref="A119:A120"/>
    <mergeCell ref="A121:A122"/>
    <mergeCell ref="B121:B122"/>
    <mergeCell ref="C121:C122"/>
    <mergeCell ref="D121:D122"/>
    <mergeCell ref="A123:A124"/>
    <mergeCell ref="B123:B124"/>
    <mergeCell ref="B127:B128"/>
    <mergeCell ref="C127:C128"/>
    <mergeCell ref="C123:C124"/>
    <mergeCell ref="D123:D124"/>
    <mergeCell ref="A125:A126"/>
    <mergeCell ref="B125:B126"/>
    <mergeCell ref="C125:C126"/>
    <mergeCell ref="D125:D126"/>
    <mergeCell ref="D127:D128"/>
    <mergeCell ref="C131:C132"/>
    <mergeCell ref="D131:D132"/>
    <mergeCell ref="A127:A128"/>
    <mergeCell ref="A129:A130"/>
    <mergeCell ref="B129:B130"/>
    <mergeCell ref="C129:C130"/>
    <mergeCell ref="D129:D130"/>
    <mergeCell ref="A131:A132"/>
    <mergeCell ref="B131:B132"/>
    <mergeCell ref="A133:A134"/>
    <mergeCell ref="B133:B134"/>
    <mergeCell ref="C133:C134"/>
    <mergeCell ref="D133:D134"/>
    <mergeCell ref="B135:B136"/>
    <mergeCell ref="C135:C136"/>
    <mergeCell ref="D135:D136"/>
    <mergeCell ref="A135:A136"/>
    <mergeCell ref="A137:A138"/>
    <mergeCell ref="B137:B138"/>
    <mergeCell ref="C137:C138"/>
    <mergeCell ref="D137:D138"/>
    <mergeCell ref="A139:A140"/>
    <mergeCell ref="B139:B140"/>
    <mergeCell ref="B143:B144"/>
    <mergeCell ref="C143:C144"/>
    <mergeCell ref="C139:C140"/>
    <mergeCell ref="D139:D140"/>
    <mergeCell ref="A141:A142"/>
    <mergeCell ref="B141:B142"/>
    <mergeCell ref="C141:C142"/>
    <mergeCell ref="D141:D142"/>
    <mergeCell ref="D143:D144"/>
    <mergeCell ref="C147:C148"/>
    <mergeCell ref="D147:D148"/>
    <mergeCell ref="A143:A144"/>
    <mergeCell ref="A145:A146"/>
    <mergeCell ref="B145:B146"/>
    <mergeCell ref="C145:C146"/>
    <mergeCell ref="D145:D146"/>
    <mergeCell ref="A147:A148"/>
    <mergeCell ref="B147:B148"/>
    <mergeCell ref="B159:B160"/>
    <mergeCell ref="C159:C160"/>
    <mergeCell ref="C155:C156"/>
    <mergeCell ref="D155:D156"/>
    <mergeCell ref="A157:A158"/>
    <mergeCell ref="B157:B158"/>
    <mergeCell ref="C157:C158"/>
    <mergeCell ref="D157:D158"/>
    <mergeCell ref="D159:D160"/>
    <mergeCell ref="A149:A150"/>
    <mergeCell ref="B149:B150"/>
    <mergeCell ref="C149:C150"/>
    <mergeCell ref="D149:D150"/>
    <mergeCell ref="B151:B152"/>
    <mergeCell ref="C151:C152"/>
    <mergeCell ref="D151:D152"/>
    <mergeCell ref="A151:A152"/>
    <mergeCell ref="A153:A154"/>
    <mergeCell ref="B153:B154"/>
    <mergeCell ref="C153:C154"/>
    <mergeCell ref="D153:D154"/>
    <mergeCell ref="A155:A156"/>
    <mergeCell ref="B155:B156"/>
    <mergeCell ref="C163:C164"/>
    <mergeCell ref="D163:D164"/>
    <mergeCell ref="A159:A160"/>
    <mergeCell ref="A161:A162"/>
    <mergeCell ref="B161:B162"/>
    <mergeCell ref="C161:C162"/>
    <mergeCell ref="D161:D162"/>
    <mergeCell ref="A163:A164"/>
    <mergeCell ref="B163:B164"/>
    <mergeCell ref="A165:A166"/>
    <mergeCell ref="B165:B166"/>
    <mergeCell ref="C165:C166"/>
    <mergeCell ref="D165:D166"/>
    <mergeCell ref="B167:B168"/>
    <mergeCell ref="C167:C168"/>
    <mergeCell ref="D167:D168"/>
    <mergeCell ref="A167:A168"/>
    <mergeCell ref="A169:A170"/>
    <mergeCell ref="B169:B170"/>
    <mergeCell ref="C169:C170"/>
    <mergeCell ref="D169:D170"/>
    <mergeCell ref="A171:A172"/>
    <mergeCell ref="B171:B172"/>
    <mergeCell ref="B175:B176"/>
    <mergeCell ref="C175:C176"/>
    <mergeCell ref="C171:C172"/>
    <mergeCell ref="D171:D172"/>
    <mergeCell ref="A173:A174"/>
    <mergeCell ref="B173:B174"/>
    <mergeCell ref="C173:C174"/>
    <mergeCell ref="D173:D174"/>
    <mergeCell ref="D175:D176"/>
    <mergeCell ref="C179:C180"/>
    <mergeCell ref="D179:D180"/>
    <mergeCell ref="A175:A176"/>
    <mergeCell ref="A177:A178"/>
    <mergeCell ref="B177:B178"/>
    <mergeCell ref="C177:C178"/>
    <mergeCell ref="D177:D178"/>
    <mergeCell ref="A179:A180"/>
    <mergeCell ref="B179:B180"/>
    <mergeCell ref="B191:B192"/>
    <mergeCell ref="C191:C192"/>
    <mergeCell ref="C187:C188"/>
    <mergeCell ref="D187:D188"/>
    <mergeCell ref="A189:A190"/>
    <mergeCell ref="B189:B190"/>
    <mergeCell ref="C189:C190"/>
    <mergeCell ref="D189:D190"/>
    <mergeCell ref="D191:D192"/>
    <mergeCell ref="C195:C196"/>
    <mergeCell ref="D195:D196"/>
    <mergeCell ref="A191:A192"/>
    <mergeCell ref="A193:A194"/>
    <mergeCell ref="B193:B194"/>
    <mergeCell ref="C193:C194"/>
    <mergeCell ref="D193:D194"/>
    <mergeCell ref="A195:A196"/>
    <mergeCell ref="B195:B196"/>
    <mergeCell ref="A181:A182"/>
    <mergeCell ref="B181:B182"/>
    <mergeCell ref="C181:C182"/>
    <mergeCell ref="D181:D182"/>
    <mergeCell ref="B183:B184"/>
    <mergeCell ref="C183:C184"/>
    <mergeCell ref="D183:D184"/>
    <mergeCell ref="A183:A184"/>
    <mergeCell ref="A185:A186"/>
    <mergeCell ref="B185:B186"/>
    <mergeCell ref="C185:C186"/>
    <mergeCell ref="D185:D186"/>
    <mergeCell ref="A187:A188"/>
    <mergeCell ref="B187:B188"/>
    <mergeCell ref="A197:A198"/>
    <mergeCell ref="B197:B198"/>
    <mergeCell ref="C197:C198"/>
    <mergeCell ref="D197:D198"/>
    <mergeCell ref="B199:B200"/>
    <mergeCell ref="C199:C200"/>
    <mergeCell ref="D199:D200"/>
    <mergeCell ref="A199:A200"/>
    <mergeCell ref="A201:A202"/>
    <mergeCell ref="B201:B202"/>
    <mergeCell ref="C201:C202"/>
    <mergeCell ref="D201:D202"/>
    <mergeCell ref="A203:A204"/>
    <mergeCell ref="B203:B204"/>
    <mergeCell ref="B207:B208"/>
    <mergeCell ref="C207:C208"/>
    <mergeCell ref="C203:C204"/>
    <mergeCell ref="D203:D204"/>
    <mergeCell ref="A205:A206"/>
    <mergeCell ref="B205:B206"/>
    <mergeCell ref="C205:C206"/>
    <mergeCell ref="D205:D206"/>
    <mergeCell ref="D207:D208"/>
    <mergeCell ref="C211:C212"/>
    <mergeCell ref="D211:D212"/>
    <mergeCell ref="A207:A208"/>
    <mergeCell ref="A209:A210"/>
    <mergeCell ref="B209:B210"/>
    <mergeCell ref="C209:C210"/>
    <mergeCell ref="D209:D210"/>
    <mergeCell ref="A211:A212"/>
    <mergeCell ref="B211:B212"/>
    <mergeCell ref="A213:A214"/>
    <mergeCell ref="B213:B214"/>
    <mergeCell ref="C213:C214"/>
    <mergeCell ref="D213:D214"/>
    <mergeCell ref="B215:B216"/>
    <mergeCell ref="C215:C216"/>
    <mergeCell ref="D215:D216"/>
    <mergeCell ref="A215:A216"/>
    <mergeCell ref="A217:A218"/>
    <mergeCell ref="B217:B218"/>
    <mergeCell ref="C217:C218"/>
    <mergeCell ref="D217:D218"/>
    <mergeCell ref="A219:A220"/>
    <mergeCell ref="B219:B220"/>
    <mergeCell ref="B223:B224"/>
    <mergeCell ref="C223:C224"/>
    <mergeCell ref="C219:C220"/>
    <mergeCell ref="D219:D220"/>
    <mergeCell ref="A221:A222"/>
    <mergeCell ref="B221:B222"/>
    <mergeCell ref="C221:C222"/>
    <mergeCell ref="D221:D222"/>
    <mergeCell ref="D223:D224"/>
    <mergeCell ref="C227:C228"/>
    <mergeCell ref="D227:D228"/>
    <mergeCell ref="A223:A224"/>
    <mergeCell ref="A225:A226"/>
    <mergeCell ref="B225:B226"/>
    <mergeCell ref="C225:C226"/>
    <mergeCell ref="D225:D226"/>
    <mergeCell ref="A227:A228"/>
    <mergeCell ref="B227:B228"/>
    <mergeCell ref="A229:A230"/>
    <mergeCell ref="B229:B230"/>
    <mergeCell ref="C229:C230"/>
    <mergeCell ref="D229:D230"/>
    <mergeCell ref="B231:B232"/>
    <mergeCell ref="C231:C232"/>
    <mergeCell ref="D231:D232"/>
    <mergeCell ref="A231:A232"/>
    <mergeCell ref="A233:A234"/>
    <mergeCell ref="B233:B234"/>
    <mergeCell ref="C233:C234"/>
    <mergeCell ref="D233:D234"/>
    <mergeCell ref="A235:A236"/>
    <mergeCell ref="B235:B236"/>
    <mergeCell ref="B239:B240"/>
    <mergeCell ref="C239:C240"/>
    <mergeCell ref="C235:C236"/>
    <mergeCell ref="D235:D236"/>
    <mergeCell ref="A237:A238"/>
    <mergeCell ref="B237:B238"/>
    <mergeCell ref="C237:C238"/>
    <mergeCell ref="D237:D238"/>
    <mergeCell ref="D239:D240"/>
    <mergeCell ref="C243:C244"/>
    <mergeCell ref="D243:D244"/>
    <mergeCell ref="A239:A240"/>
    <mergeCell ref="A241:A242"/>
    <mergeCell ref="B241:B242"/>
    <mergeCell ref="C241:C242"/>
    <mergeCell ref="D241:D242"/>
    <mergeCell ref="A243:A244"/>
    <mergeCell ref="B243:B244"/>
    <mergeCell ref="A245:A246"/>
    <mergeCell ref="B245:B246"/>
    <mergeCell ref="C245:C246"/>
    <mergeCell ref="D245:D246"/>
    <mergeCell ref="B247:B248"/>
    <mergeCell ref="C247:C248"/>
    <mergeCell ref="D247:D248"/>
    <mergeCell ref="A247:A248"/>
    <mergeCell ref="A249:A250"/>
    <mergeCell ref="B249:B250"/>
    <mergeCell ref="C249:C250"/>
    <mergeCell ref="D249:D250"/>
    <mergeCell ref="A251:A252"/>
    <mergeCell ref="B251:B252"/>
    <mergeCell ref="B255:B256"/>
    <mergeCell ref="C255:C256"/>
    <mergeCell ref="C251:C252"/>
    <mergeCell ref="D251:D252"/>
    <mergeCell ref="A253:A254"/>
    <mergeCell ref="B253:B254"/>
    <mergeCell ref="C253:C254"/>
    <mergeCell ref="D253:D254"/>
    <mergeCell ref="D255:D256"/>
    <mergeCell ref="C259:C260"/>
    <mergeCell ref="D259:D260"/>
    <mergeCell ref="A255:A256"/>
    <mergeCell ref="A257:A258"/>
    <mergeCell ref="B257:B258"/>
    <mergeCell ref="C257:C258"/>
    <mergeCell ref="D257:D258"/>
    <mergeCell ref="A259:A260"/>
    <mergeCell ref="B259:B260"/>
    <mergeCell ref="B271:B272"/>
    <mergeCell ref="C271:C272"/>
    <mergeCell ref="C267:C268"/>
    <mergeCell ref="D267:D268"/>
    <mergeCell ref="A269:A270"/>
    <mergeCell ref="B269:B270"/>
    <mergeCell ref="C269:C270"/>
    <mergeCell ref="D269:D270"/>
    <mergeCell ref="D271:D272"/>
    <mergeCell ref="A293:A294"/>
    <mergeCell ref="B293:B294"/>
    <mergeCell ref="C293:C294"/>
    <mergeCell ref="D293:D294"/>
    <mergeCell ref="B295:B296"/>
    <mergeCell ref="C295:C296"/>
    <mergeCell ref="D295:D296"/>
    <mergeCell ref="A295:A296"/>
    <mergeCell ref="A297:A298"/>
    <mergeCell ref="B297:B298"/>
    <mergeCell ref="C297:C298"/>
    <mergeCell ref="D297:D298"/>
    <mergeCell ref="A299:A300"/>
    <mergeCell ref="B299:B300"/>
    <mergeCell ref="A309:A310"/>
    <mergeCell ref="B309:B310"/>
    <mergeCell ref="C309:C310"/>
    <mergeCell ref="D309:D310"/>
    <mergeCell ref="B311:B312"/>
    <mergeCell ref="C311:C312"/>
    <mergeCell ref="D311:D312"/>
    <mergeCell ref="A311:A312"/>
    <mergeCell ref="A313:A314"/>
    <mergeCell ref="B313:B314"/>
    <mergeCell ref="C313:C314"/>
    <mergeCell ref="D313:D314"/>
    <mergeCell ref="A315:A316"/>
    <mergeCell ref="B315:B316"/>
    <mergeCell ref="D319:D320"/>
    <mergeCell ref="A321:D321"/>
    <mergeCell ref="A324:D324"/>
    <mergeCell ref="A325:D325"/>
    <mergeCell ref="A326:D326"/>
    <mergeCell ref="C315:C316"/>
    <mergeCell ref="D315:D316"/>
    <mergeCell ref="A317:A318"/>
    <mergeCell ref="B317:B318"/>
    <mergeCell ref="C317:C318"/>
    <mergeCell ref="D317:D318"/>
    <mergeCell ref="A319:A320"/>
    <mergeCell ref="A9:A10"/>
    <mergeCell ref="A11:A12"/>
    <mergeCell ref="B11:B12"/>
    <mergeCell ref="C11:C12"/>
    <mergeCell ref="D11:D12"/>
    <mergeCell ref="A13:A14"/>
    <mergeCell ref="B13:B14"/>
    <mergeCell ref="A15:A16"/>
    <mergeCell ref="B15:B16"/>
    <mergeCell ref="C15:C16"/>
    <mergeCell ref="D15:D16"/>
    <mergeCell ref="A17:A18"/>
    <mergeCell ref="B17:B18"/>
    <mergeCell ref="C17:C18"/>
    <mergeCell ref="A21:A22"/>
    <mergeCell ref="B21:B22"/>
    <mergeCell ref="C21:C22"/>
    <mergeCell ref="D21:D22"/>
    <mergeCell ref="B23:B24"/>
    <mergeCell ref="C23:C24"/>
    <mergeCell ref="D23:D24"/>
    <mergeCell ref="C27:C28"/>
    <mergeCell ref="D27:D28"/>
    <mergeCell ref="A23:A24"/>
    <mergeCell ref="A25:A26"/>
    <mergeCell ref="B25:B26"/>
    <mergeCell ref="C25:C26"/>
    <mergeCell ref="D25:D26"/>
    <mergeCell ref="A27:A28"/>
    <mergeCell ref="B27:B28"/>
    <mergeCell ref="C35:C36"/>
    <mergeCell ref="D35:D36"/>
    <mergeCell ref="B319:B320"/>
    <mergeCell ref="C319:C320"/>
    <mergeCell ref="A261:A262"/>
    <mergeCell ref="B261:B262"/>
    <mergeCell ref="C261:C262"/>
    <mergeCell ref="D261:D262"/>
    <mergeCell ref="B263:B264"/>
    <mergeCell ref="C263:C264"/>
    <mergeCell ref="D263:D264"/>
    <mergeCell ref="A263:A264"/>
    <mergeCell ref="A265:A266"/>
    <mergeCell ref="B265:B266"/>
    <mergeCell ref="C265:C266"/>
    <mergeCell ref="D265:D266"/>
    <mergeCell ref="A267:A268"/>
    <mergeCell ref="B267:B268"/>
    <mergeCell ref="C275:C276"/>
    <mergeCell ref="D275:D276"/>
    <mergeCell ref="A271:A272"/>
    <mergeCell ref="A273:A274"/>
    <mergeCell ref="B273:B274"/>
    <mergeCell ref="C273:C274"/>
    <mergeCell ref="D273:D274"/>
    <mergeCell ref="A275:A276"/>
    <mergeCell ref="B275:B276"/>
    <mergeCell ref="A277:A278"/>
    <mergeCell ref="B277:B278"/>
    <mergeCell ref="C277:C278"/>
    <mergeCell ref="D277:D278"/>
    <mergeCell ref="B279:B280"/>
    <mergeCell ref="C279:C280"/>
    <mergeCell ref="D279:D280"/>
    <mergeCell ref="A279:A280"/>
    <mergeCell ref="A281:A282"/>
    <mergeCell ref="B281:B282"/>
    <mergeCell ref="C281:C282"/>
    <mergeCell ref="D281:D282"/>
    <mergeCell ref="A283:A284"/>
    <mergeCell ref="B283:B284"/>
    <mergeCell ref="B287:B288"/>
    <mergeCell ref="C287:C288"/>
    <mergeCell ref="C283:C284"/>
    <mergeCell ref="D283:D284"/>
    <mergeCell ref="A285:A286"/>
    <mergeCell ref="B285:B286"/>
    <mergeCell ref="C285:C286"/>
    <mergeCell ref="D285:D286"/>
    <mergeCell ref="D287:D288"/>
    <mergeCell ref="C291:C292"/>
    <mergeCell ref="D291:D292"/>
    <mergeCell ref="A287:A288"/>
    <mergeCell ref="A289:A290"/>
    <mergeCell ref="B289:B290"/>
    <mergeCell ref="C289:C290"/>
    <mergeCell ref="D289:D290"/>
    <mergeCell ref="A291:A292"/>
    <mergeCell ref="B291:B292"/>
    <mergeCell ref="B303:B304"/>
    <mergeCell ref="C303:C304"/>
    <mergeCell ref="C299:C300"/>
    <mergeCell ref="D299:D300"/>
    <mergeCell ref="A301:A302"/>
    <mergeCell ref="B301:B302"/>
    <mergeCell ref="C301:C302"/>
    <mergeCell ref="D301:D302"/>
    <mergeCell ref="D303:D304"/>
    <mergeCell ref="C307:C308"/>
    <mergeCell ref="D307:D308"/>
    <mergeCell ref="A303:A304"/>
    <mergeCell ref="A305:A306"/>
    <mergeCell ref="B305:B306"/>
    <mergeCell ref="C305:C306"/>
    <mergeCell ref="D305:D306"/>
    <mergeCell ref="A307:A308"/>
    <mergeCell ref="B307:B308"/>
    <mergeCell ref="L181:L182"/>
    <mergeCell ref="M181:M182"/>
    <mergeCell ref="N181:N182"/>
    <mergeCell ref="O181:O182"/>
    <mergeCell ref="P181:P182"/>
    <mergeCell ref="Q181:Q182"/>
    <mergeCell ref="R181:R182"/>
    <mergeCell ref="L183:L184"/>
    <mergeCell ref="M183:M184"/>
    <mergeCell ref="N183:N184"/>
    <mergeCell ref="O183:O184"/>
    <mergeCell ref="P183:P184"/>
    <mergeCell ref="Q183:Q184"/>
    <mergeCell ref="R183:R184"/>
    <mergeCell ref="L185:L186"/>
    <mergeCell ref="M185:M186"/>
    <mergeCell ref="N185:N186"/>
    <mergeCell ref="O185:O186"/>
    <mergeCell ref="P185:P186"/>
    <mergeCell ref="Q185:Q186"/>
    <mergeCell ref="R185:R186"/>
    <mergeCell ref="L187:L188"/>
    <mergeCell ref="M187:M188"/>
    <mergeCell ref="N187:N188"/>
    <mergeCell ref="O187:O188"/>
    <mergeCell ref="P187:P188"/>
    <mergeCell ref="Q187:Q188"/>
    <mergeCell ref="R187:R188"/>
    <mergeCell ref="L189:L190"/>
    <mergeCell ref="M189:M190"/>
    <mergeCell ref="N189:N190"/>
    <mergeCell ref="O189:O190"/>
    <mergeCell ref="P189:P190"/>
    <mergeCell ref="Q189:Q190"/>
    <mergeCell ref="R189:R190"/>
    <mergeCell ref="L191:L192"/>
    <mergeCell ref="M191:M192"/>
    <mergeCell ref="N191:N192"/>
    <mergeCell ref="O191:O192"/>
    <mergeCell ref="P191:P192"/>
    <mergeCell ref="Q191:Q192"/>
    <mergeCell ref="R191:R192"/>
    <mergeCell ref="L193:L194"/>
    <mergeCell ref="M193:M194"/>
    <mergeCell ref="N193:N194"/>
    <mergeCell ref="O193:O194"/>
    <mergeCell ref="P193:P194"/>
    <mergeCell ref="Q193:Q194"/>
    <mergeCell ref="R193:R194"/>
    <mergeCell ref="L195:L196"/>
    <mergeCell ref="M195:M196"/>
    <mergeCell ref="N195:N196"/>
    <mergeCell ref="O195:O196"/>
    <mergeCell ref="P195:P196"/>
    <mergeCell ref="Q195:Q196"/>
    <mergeCell ref="R195:R196"/>
    <mergeCell ref="L197:L198"/>
    <mergeCell ref="M197:M198"/>
    <mergeCell ref="N197:N198"/>
    <mergeCell ref="O197:O198"/>
    <mergeCell ref="P197:P198"/>
    <mergeCell ref="Q197:Q198"/>
    <mergeCell ref="R197:R198"/>
    <mergeCell ref="L199:L200"/>
    <mergeCell ref="M199:M200"/>
    <mergeCell ref="N199:N200"/>
    <mergeCell ref="O199:O200"/>
    <mergeCell ref="P199:P200"/>
    <mergeCell ref="Q199:Q200"/>
    <mergeCell ref="R199:R200"/>
    <mergeCell ref="L201:L202"/>
    <mergeCell ref="M201:M202"/>
    <mergeCell ref="N201:N202"/>
    <mergeCell ref="O201:O202"/>
    <mergeCell ref="P201:P202"/>
    <mergeCell ref="Q201:Q202"/>
    <mergeCell ref="R201:R202"/>
    <mergeCell ref="L203:L204"/>
    <mergeCell ref="M203:M204"/>
    <mergeCell ref="N203:N204"/>
    <mergeCell ref="O203:O204"/>
    <mergeCell ref="P203:P204"/>
    <mergeCell ref="Q203:Q204"/>
    <mergeCell ref="R203:R204"/>
    <mergeCell ref="L205:L206"/>
    <mergeCell ref="M205:M206"/>
    <mergeCell ref="N205:N206"/>
    <mergeCell ref="O205:O206"/>
    <mergeCell ref="P205:P206"/>
    <mergeCell ref="Q205:Q206"/>
    <mergeCell ref="R205:R206"/>
    <mergeCell ref="L207:L208"/>
    <mergeCell ref="M207:M208"/>
    <mergeCell ref="N207:N208"/>
    <mergeCell ref="O207:O208"/>
    <mergeCell ref="P207:P208"/>
    <mergeCell ref="Q207:Q208"/>
    <mergeCell ref="R207:R208"/>
    <mergeCell ref="L209:L210"/>
    <mergeCell ref="M209:M210"/>
    <mergeCell ref="N209:N210"/>
    <mergeCell ref="O209:O210"/>
    <mergeCell ref="P209:P210"/>
    <mergeCell ref="Q209:Q210"/>
    <mergeCell ref="R209:R210"/>
    <mergeCell ref="L211:L212"/>
    <mergeCell ref="M211:M212"/>
    <mergeCell ref="N211:N212"/>
    <mergeCell ref="O211:O212"/>
    <mergeCell ref="P211:P212"/>
    <mergeCell ref="Q211:Q212"/>
    <mergeCell ref="R211:R212"/>
    <mergeCell ref="L213:L214"/>
    <mergeCell ref="M213:M214"/>
    <mergeCell ref="N213:N214"/>
    <mergeCell ref="O213:O214"/>
    <mergeCell ref="P213:P214"/>
    <mergeCell ref="Q213:Q214"/>
    <mergeCell ref="R213:R214"/>
    <mergeCell ref="L215:L216"/>
    <mergeCell ref="M215:M216"/>
    <mergeCell ref="N215:N216"/>
    <mergeCell ref="O215:O216"/>
    <mergeCell ref="P215:P216"/>
    <mergeCell ref="Q215:Q216"/>
    <mergeCell ref="R215:R216"/>
    <mergeCell ref="L217:L218"/>
    <mergeCell ref="M217:M218"/>
    <mergeCell ref="N217:N218"/>
    <mergeCell ref="O217:O218"/>
    <mergeCell ref="P217:P218"/>
    <mergeCell ref="Q217:Q218"/>
    <mergeCell ref="R217:R218"/>
    <mergeCell ref="L219:L220"/>
    <mergeCell ref="M219:M220"/>
    <mergeCell ref="N219:N220"/>
    <mergeCell ref="O219:O220"/>
    <mergeCell ref="P219:P220"/>
    <mergeCell ref="Q219:Q220"/>
    <mergeCell ref="R219:R220"/>
    <mergeCell ref="L221:L222"/>
    <mergeCell ref="M221:M222"/>
    <mergeCell ref="N221:N222"/>
    <mergeCell ref="O221:O222"/>
    <mergeCell ref="P221:P222"/>
    <mergeCell ref="Q221:Q222"/>
    <mergeCell ref="R221:R222"/>
    <mergeCell ref="L223:L224"/>
    <mergeCell ref="M223:M224"/>
    <mergeCell ref="N223:N224"/>
    <mergeCell ref="O223:O224"/>
    <mergeCell ref="P223:P224"/>
    <mergeCell ref="Q223:Q224"/>
    <mergeCell ref="R223:R224"/>
    <mergeCell ref="L225:L226"/>
    <mergeCell ref="M225:M226"/>
    <mergeCell ref="N225:N226"/>
    <mergeCell ref="O225:O226"/>
    <mergeCell ref="P225:P226"/>
    <mergeCell ref="Q225:Q226"/>
    <mergeCell ref="R225:R226"/>
    <mergeCell ref="L227:L228"/>
    <mergeCell ref="M227:M228"/>
    <mergeCell ref="N227:N228"/>
    <mergeCell ref="O227:O228"/>
    <mergeCell ref="P227:P228"/>
    <mergeCell ref="Q227:Q228"/>
    <mergeCell ref="R227:R228"/>
    <mergeCell ref="L229:L230"/>
    <mergeCell ref="M229:M230"/>
    <mergeCell ref="N229:N230"/>
    <mergeCell ref="O229:O230"/>
    <mergeCell ref="P229:P230"/>
    <mergeCell ref="Q229:Q230"/>
    <mergeCell ref="R229:R230"/>
    <mergeCell ref="L231:L232"/>
    <mergeCell ref="M231:M232"/>
    <mergeCell ref="N231:N232"/>
    <mergeCell ref="O231:O232"/>
    <mergeCell ref="P231:P232"/>
    <mergeCell ref="Q231:Q232"/>
    <mergeCell ref="R231:R232"/>
    <mergeCell ref="L233:L234"/>
    <mergeCell ref="M233:M234"/>
    <mergeCell ref="N233:N234"/>
    <mergeCell ref="O233:O234"/>
    <mergeCell ref="P233:P234"/>
    <mergeCell ref="Q233:Q234"/>
    <mergeCell ref="R233:R234"/>
    <mergeCell ref="L235:L236"/>
    <mergeCell ref="M235:M236"/>
    <mergeCell ref="N235:N236"/>
    <mergeCell ref="O235:O236"/>
    <mergeCell ref="P235:P236"/>
    <mergeCell ref="Q235:Q236"/>
    <mergeCell ref="R235:R236"/>
    <mergeCell ref="L237:L238"/>
    <mergeCell ref="M237:M238"/>
    <mergeCell ref="N237:N238"/>
    <mergeCell ref="O237:O238"/>
    <mergeCell ref="P237:P238"/>
    <mergeCell ref="Q237:Q238"/>
    <mergeCell ref="R237:R238"/>
    <mergeCell ref="L239:L240"/>
    <mergeCell ref="M239:M240"/>
    <mergeCell ref="N239:N240"/>
    <mergeCell ref="O239:O240"/>
    <mergeCell ref="P239:P240"/>
    <mergeCell ref="Q239:Q240"/>
    <mergeCell ref="R239:R240"/>
    <mergeCell ref="L241:L242"/>
    <mergeCell ref="M241:M242"/>
    <mergeCell ref="N241:N242"/>
    <mergeCell ref="O241:O242"/>
    <mergeCell ref="P241:P242"/>
    <mergeCell ref="Q241:Q242"/>
    <mergeCell ref="R241:R242"/>
    <mergeCell ref="L243:L244"/>
    <mergeCell ref="M243:M244"/>
    <mergeCell ref="N243:N244"/>
    <mergeCell ref="O243:O244"/>
    <mergeCell ref="P243:P244"/>
    <mergeCell ref="Q243:Q244"/>
    <mergeCell ref="R243:R244"/>
    <mergeCell ref="L245:L246"/>
    <mergeCell ref="M245:M246"/>
    <mergeCell ref="N245:N246"/>
    <mergeCell ref="O245:O246"/>
    <mergeCell ref="P245:P246"/>
    <mergeCell ref="Q245:Q246"/>
    <mergeCell ref="R245:R246"/>
    <mergeCell ref="L247:L248"/>
    <mergeCell ref="M247:M248"/>
    <mergeCell ref="N247:N248"/>
    <mergeCell ref="O247:O248"/>
    <mergeCell ref="P247:P248"/>
    <mergeCell ref="Q247:Q248"/>
    <mergeCell ref="R247:R248"/>
    <mergeCell ref="L249:L250"/>
    <mergeCell ref="M249:M250"/>
    <mergeCell ref="N249:N250"/>
    <mergeCell ref="O249:O250"/>
    <mergeCell ref="P249:P250"/>
    <mergeCell ref="Q249:Q250"/>
    <mergeCell ref="R249:R250"/>
    <mergeCell ref="L251:L252"/>
    <mergeCell ref="M251:M252"/>
    <mergeCell ref="N251:N252"/>
    <mergeCell ref="O251:O252"/>
    <mergeCell ref="P251:P252"/>
    <mergeCell ref="Q251:Q252"/>
    <mergeCell ref="R251:R252"/>
    <mergeCell ref="L253:L254"/>
    <mergeCell ref="M253:M254"/>
    <mergeCell ref="N253:N254"/>
    <mergeCell ref="O253:O254"/>
    <mergeCell ref="P253:P254"/>
    <mergeCell ref="Q253:Q254"/>
    <mergeCell ref="R253:R254"/>
    <mergeCell ref="L255:L256"/>
    <mergeCell ref="M255:M256"/>
    <mergeCell ref="N255:N256"/>
    <mergeCell ref="O255:O256"/>
    <mergeCell ref="P255:P256"/>
    <mergeCell ref="Q255:Q256"/>
    <mergeCell ref="R255:R256"/>
    <mergeCell ref="L257:L258"/>
    <mergeCell ref="M257:M258"/>
    <mergeCell ref="N257:N258"/>
    <mergeCell ref="O257:O258"/>
    <mergeCell ref="P257:P258"/>
    <mergeCell ref="Q257:Q258"/>
    <mergeCell ref="R257:R258"/>
    <mergeCell ref="L259:L260"/>
    <mergeCell ref="M259:M260"/>
    <mergeCell ref="N259:N260"/>
    <mergeCell ref="O259:O260"/>
    <mergeCell ref="P259:P260"/>
    <mergeCell ref="Q259:Q260"/>
    <mergeCell ref="R259:R260"/>
    <mergeCell ref="L261:L262"/>
    <mergeCell ref="M261:M262"/>
    <mergeCell ref="N261:N262"/>
    <mergeCell ref="O261:O262"/>
    <mergeCell ref="P261:P262"/>
    <mergeCell ref="Q261:Q262"/>
    <mergeCell ref="R261:R262"/>
    <mergeCell ref="L263:L264"/>
    <mergeCell ref="M263:M264"/>
    <mergeCell ref="N263:N264"/>
    <mergeCell ref="O263:O264"/>
    <mergeCell ref="P263:P264"/>
    <mergeCell ref="Q263:Q264"/>
    <mergeCell ref="R263:R264"/>
    <mergeCell ref="L293:L294"/>
    <mergeCell ref="M293:M294"/>
    <mergeCell ref="N293:N294"/>
    <mergeCell ref="O293:O294"/>
    <mergeCell ref="P293:P294"/>
    <mergeCell ref="Q293:Q294"/>
    <mergeCell ref="R293:R294"/>
    <mergeCell ref="L295:L296"/>
    <mergeCell ref="M295:M296"/>
    <mergeCell ref="N295:N296"/>
    <mergeCell ref="O295:O296"/>
    <mergeCell ref="P295:P296"/>
    <mergeCell ref="Q295:Q296"/>
    <mergeCell ref="R295:R296"/>
    <mergeCell ref="L297:L298"/>
    <mergeCell ref="M297:M298"/>
    <mergeCell ref="N297:N298"/>
    <mergeCell ref="O297:O298"/>
    <mergeCell ref="P297:P298"/>
    <mergeCell ref="Q297:Q298"/>
    <mergeCell ref="R297:R298"/>
    <mergeCell ref="L299:L300"/>
    <mergeCell ref="M299:M300"/>
    <mergeCell ref="N299:N300"/>
    <mergeCell ref="O299:O300"/>
    <mergeCell ref="P299:P300"/>
    <mergeCell ref="Q299:Q300"/>
    <mergeCell ref="R299:R300"/>
    <mergeCell ref="L301:L302"/>
    <mergeCell ref="M301:M302"/>
    <mergeCell ref="N301:N302"/>
    <mergeCell ref="O301:O302"/>
    <mergeCell ref="P301:P302"/>
    <mergeCell ref="Q301:Q302"/>
    <mergeCell ref="R301:R302"/>
    <mergeCell ref="L303:L304"/>
    <mergeCell ref="M303:M304"/>
    <mergeCell ref="N303:N304"/>
    <mergeCell ref="O303:O304"/>
    <mergeCell ref="P303:P304"/>
    <mergeCell ref="Q303:Q304"/>
    <mergeCell ref="R303:R304"/>
    <mergeCell ref="L305:L306"/>
    <mergeCell ref="M305:M306"/>
    <mergeCell ref="N305:N306"/>
    <mergeCell ref="O305:O306"/>
    <mergeCell ref="P305:P306"/>
    <mergeCell ref="Q305:Q306"/>
    <mergeCell ref="R305:R306"/>
    <mergeCell ref="L307:L308"/>
    <mergeCell ref="M307:M308"/>
    <mergeCell ref="N307:N308"/>
    <mergeCell ref="O307:O308"/>
    <mergeCell ref="P307:P308"/>
    <mergeCell ref="Q307:Q308"/>
    <mergeCell ref="R307:R308"/>
    <mergeCell ref="L309:L310"/>
    <mergeCell ref="M309:M310"/>
    <mergeCell ref="N309:N310"/>
    <mergeCell ref="O309:O310"/>
    <mergeCell ref="P309:P310"/>
    <mergeCell ref="Q309:Q310"/>
    <mergeCell ref="R309:R310"/>
    <mergeCell ref="L311:L312"/>
    <mergeCell ref="M311:M312"/>
    <mergeCell ref="N311:N312"/>
    <mergeCell ref="O311:O312"/>
    <mergeCell ref="P311:P312"/>
    <mergeCell ref="Q311:Q312"/>
    <mergeCell ref="R311:R312"/>
    <mergeCell ref="L313:L314"/>
    <mergeCell ref="M313:M314"/>
    <mergeCell ref="N313:N314"/>
    <mergeCell ref="O313:O314"/>
    <mergeCell ref="P313:P314"/>
    <mergeCell ref="Q313:Q314"/>
    <mergeCell ref="R313:R314"/>
    <mergeCell ref="L315:L316"/>
    <mergeCell ref="M315:M316"/>
    <mergeCell ref="N315:N316"/>
    <mergeCell ref="O315:O316"/>
    <mergeCell ref="P315:P316"/>
    <mergeCell ref="Q315:Q316"/>
    <mergeCell ref="R315:R316"/>
    <mergeCell ref="L317:L318"/>
    <mergeCell ref="M317:M318"/>
    <mergeCell ref="N317:N318"/>
    <mergeCell ref="O317:O318"/>
    <mergeCell ref="P317:P318"/>
    <mergeCell ref="Q317:Q318"/>
    <mergeCell ref="R317:R318"/>
    <mergeCell ref="L319:L320"/>
    <mergeCell ref="M319:M320"/>
    <mergeCell ref="N319:N320"/>
    <mergeCell ref="O319:O320"/>
    <mergeCell ref="P319:P320"/>
    <mergeCell ref="Q319:Q320"/>
    <mergeCell ref="R319:R320"/>
    <mergeCell ref="L103:L104"/>
    <mergeCell ref="M103:M104"/>
    <mergeCell ref="N103:N104"/>
    <mergeCell ref="O103:O104"/>
    <mergeCell ref="P103:P104"/>
    <mergeCell ref="Q103:Q104"/>
    <mergeCell ref="R103:R104"/>
    <mergeCell ref="L105:L106"/>
    <mergeCell ref="M105:M106"/>
    <mergeCell ref="N105:N106"/>
    <mergeCell ref="O105:O106"/>
    <mergeCell ref="P105:P106"/>
    <mergeCell ref="Q105:Q106"/>
    <mergeCell ref="R105:R106"/>
    <mergeCell ref="L141:L142"/>
    <mergeCell ref="M141:M142"/>
    <mergeCell ref="N141:N142"/>
    <mergeCell ref="O141:O142"/>
    <mergeCell ref="P141:P142"/>
    <mergeCell ref="Q141:Q142"/>
    <mergeCell ref="R141:R142"/>
    <mergeCell ref="L143:L144"/>
    <mergeCell ref="M143:M144"/>
    <mergeCell ref="N143:N144"/>
    <mergeCell ref="O143:O144"/>
    <mergeCell ref="P143:P144"/>
    <mergeCell ref="Q143:Q144"/>
    <mergeCell ref="R143:R144"/>
    <mergeCell ref="L145:L146"/>
    <mergeCell ref="M145:M146"/>
    <mergeCell ref="N145:N146"/>
    <mergeCell ref="O145:O146"/>
    <mergeCell ref="P145:P146"/>
    <mergeCell ref="Q145:Q146"/>
    <mergeCell ref="R145:R146"/>
    <mergeCell ref="L147:L148"/>
    <mergeCell ref="M147:M148"/>
    <mergeCell ref="N147:N148"/>
    <mergeCell ref="O147:O148"/>
    <mergeCell ref="P147:P148"/>
    <mergeCell ref="Q147:Q148"/>
    <mergeCell ref="R147:R148"/>
    <mergeCell ref="Q337:Q338"/>
    <mergeCell ref="Q339:Q340"/>
    <mergeCell ref="Q341:Q342"/>
    <mergeCell ref="Q343:Q344"/>
    <mergeCell ref="Q345:Q346"/>
    <mergeCell ref="Q347:Q348"/>
    <mergeCell ref="Q349:Q350"/>
    <mergeCell ref="Q323:Q324"/>
    <mergeCell ref="Q325:Q326"/>
    <mergeCell ref="Q327:Q328"/>
    <mergeCell ref="Q329:Q330"/>
    <mergeCell ref="Q331:Q332"/>
    <mergeCell ref="Q333:Q334"/>
    <mergeCell ref="Q335:Q336"/>
    <mergeCell ref="L265:L266"/>
    <mergeCell ref="M265:M266"/>
    <mergeCell ref="N265:N266"/>
    <mergeCell ref="O265:O266"/>
    <mergeCell ref="P265:P266"/>
    <mergeCell ref="Q265:Q266"/>
    <mergeCell ref="R265:R266"/>
    <mergeCell ref="L267:L268"/>
    <mergeCell ref="M267:M268"/>
    <mergeCell ref="N267:N268"/>
    <mergeCell ref="O267:O268"/>
    <mergeCell ref="P267:P268"/>
    <mergeCell ref="Q267:Q268"/>
    <mergeCell ref="R267:R268"/>
    <mergeCell ref="L269:L270"/>
    <mergeCell ref="M269:M270"/>
    <mergeCell ref="N269:N270"/>
    <mergeCell ref="O269:O270"/>
    <mergeCell ref="P269:P270"/>
    <mergeCell ref="Q269:Q270"/>
    <mergeCell ref="R269:R270"/>
    <mergeCell ref="L271:L272"/>
    <mergeCell ref="M271:M272"/>
    <mergeCell ref="N271:N272"/>
    <mergeCell ref="O271:O272"/>
    <mergeCell ref="P271:P272"/>
    <mergeCell ref="Q271:Q272"/>
    <mergeCell ref="R271:R272"/>
    <mergeCell ref="L273:L274"/>
    <mergeCell ref="M273:M274"/>
    <mergeCell ref="N273:N274"/>
    <mergeCell ref="O273:O274"/>
    <mergeCell ref="P273:P274"/>
    <mergeCell ref="Q273:Q274"/>
    <mergeCell ref="R273:R274"/>
    <mergeCell ref="L275:L276"/>
    <mergeCell ref="M275:M276"/>
    <mergeCell ref="N275:N276"/>
    <mergeCell ref="O275:O276"/>
    <mergeCell ref="P275:P276"/>
    <mergeCell ref="Q275:Q276"/>
    <mergeCell ref="R275:R276"/>
    <mergeCell ref="L277:L278"/>
    <mergeCell ref="M277:M278"/>
    <mergeCell ref="N277:N278"/>
    <mergeCell ref="O277:O278"/>
    <mergeCell ref="P277:P278"/>
    <mergeCell ref="Q277:Q278"/>
    <mergeCell ref="R277:R278"/>
    <mergeCell ref="L279:L280"/>
    <mergeCell ref="M279:M280"/>
    <mergeCell ref="N279:N280"/>
    <mergeCell ref="O279:O280"/>
    <mergeCell ref="P279:P280"/>
    <mergeCell ref="Q279:Q280"/>
    <mergeCell ref="R279:R280"/>
    <mergeCell ref="L281:L282"/>
    <mergeCell ref="M281:M282"/>
    <mergeCell ref="N281:N282"/>
    <mergeCell ref="O281:O282"/>
    <mergeCell ref="P281:P282"/>
    <mergeCell ref="Q281:Q282"/>
    <mergeCell ref="R281:R282"/>
    <mergeCell ref="L283:L284"/>
    <mergeCell ref="M283:M284"/>
    <mergeCell ref="N283:N284"/>
    <mergeCell ref="O283:O284"/>
    <mergeCell ref="P283:P284"/>
    <mergeCell ref="Q283:Q284"/>
    <mergeCell ref="R283:R284"/>
    <mergeCell ref="L285:L286"/>
    <mergeCell ref="M285:M286"/>
    <mergeCell ref="N285:N286"/>
    <mergeCell ref="O285:O286"/>
    <mergeCell ref="P285:P286"/>
    <mergeCell ref="Q285:Q286"/>
    <mergeCell ref="R285:R286"/>
    <mergeCell ref="L287:L288"/>
    <mergeCell ref="M287:M288"/>
    <mergeCell ref="N287:N288"/>
    <mergeCell ref="O287:O288"/>
    <mergeCell ref="P287:P288"/>
    <mergeCell ref="Q287:Q288"/>
    <mergeCell ref="R287:R288"/>
    <mergeCell ref="L289:L290"/>
    <mergeCell ref="M289:M290"/>
    <mergeCell ref="N289:N290"/>
    <mergeCell ref="O289:O290"/>
    <mergeCell ref="P289:P290"/>
    <mergeCell ref="Q289:Q290"/>
    <mergeCell ref="R289:R290"/>
    <mergeCell ref="L291:L292"/>
    <mergeCell ref="M291:M292"/>
    <mergeCell ref="N291:N292"/>
    <mergeCell ref="O291:O292"/>
    <mergeCell ref="P291:P292"/>
    <mergeCell ref="Q291:Q292"/>
    <mergeCell ref="R291:R292"/>
    <mergeCell ref="E321:P321"/>
    <mergeCell ref="L33:L34"/>
    <mergeCell ref="M33:M34"/>
    <mergeCell ref="N33:N34"/>
    <mergeCell ref="O33:O34"/>
    <mergeCell ref="P33:P34"/>
    <mergeCell ref="Q33:Q34"/>
    <mergeCell ref="R33:R34"/>
    <mergeCell ref="L35:L36"/>
    <mergeCell ref="M35:M36"/>
    <mergeCell ref="N35:N36"/>
    <mergeCell ref="O35:O36"/>
    <mergeCell ref="P35:P36"/>
    <mergeCell ref="Q35:Q36"/>
    <mergeCell ref="R35:R36"/>
    <mergeCell ref="O21:O22"/>
    <mergeCell ref="P21:P22"/>
    <mergeCell ref="Q21:Q22"/>
    <mergeCell ref="R21:R22"/>
    <mergeCell ref="O19:O20"/>
    <mergeCell ref="P19:P20"/>
    <mergeCell ref="Q19:Q20"/>
    <mergeCell ref="R19:R20"/>
    <mergeCell ref="L21:L22"/>
    <mergeCell ref="M21:M22"/>
    <mergeCell ref="N21:N22"/>
    <mergeCell ref="L23:L24"/>
    <mergeCell ref="M23:M24"/>
    <mergeCell ref="N23:N24"/>
    <mergeCell ref="O23:O24"/>
    <mergeCell ref="P23:P24"/>
    <mergeCell ref="Q23:Q24"/>
    <mergeCell ref="R23:R24"/>
    <mergeCell ref="L25:L26"/>
    <mergeCell ref="M25:M26"/>
    <mergeCell ref="N25:N26"/>
    <mergeCell ref="O25:O26"/>
    <mergeCell ref="P25:P26"/>
    <mergeCell ref="Q25:Q26"/>
    <mergeCell ref="R25:R26"/>
    <mergeCell ref="L27:L28"/>
    <mergeCell ref="M27:M28"/>
    <mergeCell ref="N27:N28"/>
    <mergeCell ref="O27:O28"/>
    <mergeCell ref="P27:P28"/>
    <mergeCell ref="Q27:Q28"/>
    <mergeCell ref="R27:R28"/>
    <mergeCell ref="L37:L38"/>
    <mergeCell ref="M37:M38"/>
    <mergeCell ref="N37:N38"/>
    <mergeCell ref="O37:O38"/>
    <mergeCell ref="P37:P38"/>
    <mergeCell ref="Q37:Q38"/>
    <mergeCell ref="R37:R38"/>
    <mergeCell ref="O3:O4"/>
    <mergeCell ref="P3:P4"/>
    <mergeCell ref="O5:O6"/>
    <mergeCell ref="P5:P6"/>
    <mergeCell ref="O7:O8"/>
    <mergeCell ref="P7:P8"/>
    <mergeCell ref="M3:M4"/>
    <mergeCell ref="N3:N4"/>
    <mergeCell ref="M5:M6"/>
    <mergeCell ref="N5:N6"/>
    <mergeCell ref="L7:L8"/>
    <mergeCell ref="M7:M8"/>
    <mergeCell ref="N7:N8"/>
    <mergeCell ref="L9:L10"/>
    <mergeCell ref="M9:M10"/>
    <mergeCell ref="N9:N10"/>
    <mergeCell ref="O9:O10"/>
    <mergeCell ref="P9:P10"/>
    <mergeCell ref="Q9:Q10"/>
    <mergeCell ref="R9:R10"/>
    <mergeCell ref="L11:L12"/>
    <mergeCell ref="M11:M12"/>
    <mergeCell ref="N11:N12"/>
    <mergeCell ref="O11:O12"/>
    <mergeCell ref="P11:P12"/>
    <mergeCell ref="Q11:Q12"/>
    <mergeCell ref="R11:R12"/>
    <mergeCell ref="L15:L16"/>
    <mergeCell ref="M15:M16"/>
    <mergeCell ref="N15:N16"/>
    <mergeCell ref="O15:O16"/>
    <mergeCell ref="P15:P16"/>
    <mergeCell ref="Q15:Q16"/>
    <mergeCell ref="R15:R16"/>
    <mergeCell ref="L13:L14"/>
    <mergeCell ref="M13:M14"/>
    <mergeCell ref="N13:N14"/>
    <mergeCell ref="O13:O14"/>
    <mergeCell ref="P13:P14"/>
    <mergeCell ref="Q13:Q14"/>
    <mergeCell ref="R13:R14"/>
    <mergeCell ref="Q3:Q4"/>
    <mergeCell ref="R3:R4"/>
    <mergeCell ref="Q5:Q6"/>
    <mergeCell ref="R5:R6"/>
    <mergeCell ref="Q7:Q8"/>
    <mergeCell ref="R7:R8"/>
    <mergeCell ref="A1:K1"/>
    <mergeCell ref="M1:P1"/>
    <mergeCell ref="Q1:R1"/>
    <mergeCell ref="E2:K2"/>
    <mergeCell ref="A3:A4"/>
    <mergeCell ref="B3:B4"/>
    <mergeCell ref="C3:C4"/>
    <mergeCell ref="D3:D4"/>
    <mergeCell ref="L3:L4"/>
    <mergeCell ref="A5:A6"/>
    <mergeCell ref="B5:B6"/>
    <mergeCell ref="C5:C6"/>
    <mergeCell ref="D5:D6"/>
    <mergeCell ref="L5:L6"/>
    <mergeCell ref="A7:A8"/>
    <mergeCell ref="B7:B8"/>
    <mergeCell ref="C7:C8"/>
    <mergeCell ref="D7:D8"/>
    <mergeCell ref="B9:B10"/>
    <mergeCell ref="C9:C10"/>
    <mergeCell ref="D9:D10"/>
    <mergeCell ref="C13:C14"/>
    <mergeCell ref="D13:D14"/>
    <mergeCell ref="D17:D18"/>
    <mergeCell ref="L17:L18"/>
    <mergeCell ref="M17:M18"/>
    <mergeCell ref="N17:N18"/>
    <mergeCell ref="O17:O18"/>
    <mergeCell ref="P17:P18"/>
    <mergeCell ref="Q17:Q18"/>
    <mergeCell ref="R17:R18"/>
    <mergeCell ref="A19:A20"/>
    <mergeCell ref="B19:B20"/>
    <mergeCell ref="C19:C20"/>
    <mergeCell ref="D19:D20"/>
    <mergeCell ref="L19:L20"/>
    <mergeCell ref="M19:M20"/>
    <mergeCell ref="N19:N20"/>
    <mergeCell ref="A29:A30"/>
    <mergeCell ref="B29:B30"/>
    <mergeCell ref="C29:C30"/>
    <mergeCell ref="D29:D30"/>
    <mergeCell ref="B31:B32"/>
    <mergeCell ref="C31:C32"/>
    <mergeCell ref="D31:D32"/>
    <mergeCell ref="A31:A32"/>
    <mergeCell ref="A33:A34"/>
    <mergeCell ref="B33:B34"/>
    <mergeCell ref="C33:C34"/>
    <mergeCell ref="D33:D34"/>
    <mergeCell ref="A35:A36"/>
    <mergeCell ref="B35:B36"/>
    <mergeCell ref="B47:B48"/>
    <mergeCell ref="C47:C48"/>
    <mergeCell ref="C43:C44"/>
    <mergeCell ref="D43:D44"/>
    <mergeCell ref="A45:A46"/>
    <mergeCell ref="B45:B46"/>
    <mergeCell ref="C45:C46"/>
    <mergeCell ref="D45:D46"/>
    <mergeCell ref="D47:D48"/>
    <mergeCell ref="L47:L48"/>
    <mergeCell ref="M47:M48"/>
    <mergeCell ref="N47:N48"/>
    <mergeCell ref="O47:O48"/>
    <mergeCell ref="P47:P48"/>
    <mergeCell ref="Q47:Q48"/>
    <mergeCell ref="R47:R48"/>
    <mergeCell ref="L49:L50"/>
    <mergeCell ref="M49:M50"/>
    <mergeCell ref="N49:N50"/>
    <mergeCell ref="O49:O50"/>
    <mergeCell ref="P49:P50"/>
    <mergeCell ref="Q49:Q50"/>
    <mergeCell ref="R49:R50"/>
    <mergeCell ref="L51:L52"/>
    <mergeCell ref="M51:M52"/>
    <mergeCell ref="N51:N52"/>
    <mergeCell ref="O51:O52"/>
    <mergeCell ref="P51:P52"/>
    <mergeCell ref="Q51:Q52"/>
    <mergeCell ref="R51:R52"/>
    <mergeCell ref="L53:L54"/>
    <mergeCell ref="M53:M54"/>
    <mergeCell ref="N53:N54"/>
    <mergeCell ref="O53:O54"/>
    <mergeCell ref="P53:P54"/>
    <mergeCell ref="Q53:Q54"/>
    <mergeCell ref="R53:R54"/>
    <mergeCell ref="L55:L56"/>
    <mergeCell ref="M55:M56"/>
    <mergeCell ref="N55:N56"/>
    <mergeCell ref="O55:O56"/>
    <mergeCell ref="P55:P56"/>
    <mergeCell ref="Q55:Q56"/>
    <mergeCell ref="R55:R56"/>
    <mergeCell ref="L57:L58"/>
    <mergeCell ref="M57:M58"/>
    <mergeCell ref="N57:N58"/>
    <mergeCell ref="O57:O58"/>
    <mergeCell ref="P57:P58"/>
    <mergeCell ref="Q57:Q58"/>
    <mergeCell ref="R57:R58"/>
    <mergeCell ref="L59:L60"/>
    <mergeCell ref="M59:M60"/>
    <mergeCell ref="N59:N60"/>
    <mergeCell ref="O59:O60"/>
    <mergeCell ref="P59:P60"/>
    <mergeCell ref="Q59:Q60"/>
    <mergeCell ref="R59:R60"/>
    <mergeCell ref="L61:L62"/>
    <mergeCell ref="M61:M62"/>
    <mergeCell ref="N61:N62"/>
    <mergeCell ref="O61:O62"/>
    <mergeCell ref="P61:P62"/>
    <mergeCell ref="Q61:Q62"/>
    <mergeCell ref="R61:R62"/>
    <mergeCell ref="L63:L64"/>
    <mergeCell ref="M63:M64"/>
    <mergeCell ref="N63:N64"/>
    <mergeCell ref="O63:O64"/>
    <mergeCell ref="P63:P64"/>
    <mergeCell ref="Q63:Q64"/>
    <mergeCell ref="R63:R64"/>
    <mergeCell ref="L65:L66"/>
    <mergeCell ref="M65:M66"/>
    <mergeCell ref="N65:N66"/>
    <mergeCell ref="O65:O66"/>
    <mergeCell ref="P65:P66"/>
    <mergeCell ref="Q65:Q66"/>
    <mergeCell ref="R65:R66"/>
    <mergeCell ref="L67:L68"/>
    <mergeCell ref="M67:M68"/>
    <mergeCell ref="N67:N68"/>
    <mergeCell ref="O67:O68"/>
    <mergeCell ref="P67:P68"/>
    <mergeCell ref="Q67:Q68"/>
    <mergeCell ref="R67:R68"/>
    <mergeCell ref="L69:L70"/>
    <mergeCell ref="M69:M70"/>
    <mergeCell ref="N69:N70"/>
    <mergeCell ref="O69:O70"/>
    <mergeCell ref="P69:P70"/>
    <mergeCell ref="Q69:Q70"/>
    <mergeCell ref="R69:R70"/>
    <mergeCell ref="L71:L72"/>
    <mergeCell ref="M71:M72"/>
    <mergeCell ref="N71:N72"/>
    <mergeCell ref="O71:O72"/>
    <mergeCell ref="P71:P72"/>
    <mergeCell ref="Q71:Q72"/>
    <mergeCell ref="R71:R72"/>
    <mergeCell ref="L73:L74"/>
    <mergeCell ref="M73:M74"/>
    <mergeCell ref="N73:N74"/>
    <mergeCell ref="O73:O74"/>
    <mergeCell ref="P73:P74"/>
    <mergeCell ref="Q73:Q74"/>
    <mergeCell ref="R73:R74"/>
    <mergeCell ref="L75:L76"/>
    <mergeCell ref="M75:M76"/>
    <mergeCell ref="N75:N76"/>
    <mergeCell ref="O75:O76"/>
    <mergeCell ref="P75:P76"/>
    <mergeCell ref="Q75:Q76"/>
    <mergeCell ref="R75:R76"/>
    <mergeCell ref="L77:L78"/>
    <mergeCell ref="M77:M78"/>
    <mergeCell ref="N77:N78"/>
    <mergeCell ref="O77:O78"/>
    <mergeCell ref="P77:P78"/>
    <mergeCell ref="Q77:Q78"/>
    <mergeCell ref="R77:R78"/>
    <mergeCell ref="A37:A38"/>
    <mergeCell ref="B37:B38"/>
    <mergeCell ref="C37:C38"/>
    <mergeCell ref="D37:D38"/>
    <mergeCell ref="B39:B40"/>
    <mergeCell ref="C39:C40"/>
    <mergeCell ref="D39:D40"/>
    <mergeCell ref="A39:A40"/>
    <mergeCell ref="A41:A42"/>
    <mergeCell ref="B41:B42"/>
    <mergeCell ref="C41:C42"/>
    <mergeCell ref="D41:D42"/>
    <mergeCell ref="A43:A44"/>
    <mergeCell ref="B43:B44"/>
    <mergeCell ref="C51:C52"/>
    <mergeCell ref="D51:D52"/>
    <mergeCell ref="A47:A48"/>
    <mergeCell ref="A49:A50"/>
    <mergeCell ref="B49:B50"/>
    <mergeCell ref="C49:C50"/>
    <mergeCell ref="D49:D50"/>
    <mergeCell ref="A51:A52"/>
    <mergeCell ref="B51:B52"/>
    <mergeCell ref="A53:A54"/>
    <mergeCell ref="B53:B54"/>
    <mergeCell ref="C53:C54"/>
    <mergeCell ref="D53:D54"/>
    <mergeCell ref="B55:B56"/>
    <mergeCell ref="C55:C56"/>
    <mergeCell ref="D55:D56"/>
    <mergeCell ref="A55:A56"/>
    <mergeCell ref="A57:A58"/>
    <mergeCell ref="B57:B58"/>
    <mergeCell ref="C57:C58"/>
    <mergeCell ref="D57:D58"/>
    <mergeCell ref="A59:A60"/>
    <mergeCell ref="B59:B60"/>
    <mergeCell ref="B63:B64"/>
    <mergeCell ref="C63:C64"/>
    <mergeCell ref="C59:C60"/>
    <mergeCell ref="D59:D60"/>
    <mergeCell ref="A61:A62"/>
    <mergeCell ref="B61:B62"/>
    <mergeCell ref="C61:C62"/>
    <mergeCell ref="D61:D62"/>
    <mergeCell ref="D63:D64"/>
    <mergeCell ref="C67:C68"/>
    <mergeCell ref="D67:D68"/>
    <mergeCell ref="A63:A64"/>
    <mergeCell ref="A65:A66"/>
    <mergeCell ref="B65:B66"/>
    <mergeCell ref="C65:C66"/>
    <mergeCell ref="D65:D66"/>
    <mergeCell ref="A67:A68"/>
    <mergeCell ref="B67:B68"/>
    <mergeCell ref="B79:B80"/>
    <mergeCell ref="C79:C80"/>
    <mergeCell ref="C75:C76"/>
    <mergeCell ref="D75:D76"/>
    <mergeCell ref="A77:A78"/>
    <mergeCell ref="B77:B78"/>
    <mergeCell ref="C77:C78"/>
    <mergeCell ref="D77:D78"/>
    <mergeCell ref="D79:D80"/>
    <mergeCell ref="C83:C84"/>
    <mergeCell ref="D83:D84"/>
    <mergeCell ref="A79:A80"/>
    <mergeCell ref="A81:A82"/>
    <mergeCell ref="B81:B82"/>
    <mergeCell ref="C81:C82"/>
    <mergeCell ref="D81:D82"/>
    <mergeCell ref="A83:A84"/>
    <mergeCell ref="B83:B84"/>
    <mergeCell ref="A69:A70"/>
    <mergeCell ref="B69:B70"/>
    <mergeCell ref="C69:C70"/>
    <mergeCell ref="D69:D70"/>
    <mergeCell ref="B71:B72"/>
    <mergeCell ref="C71:C72"/>
    <mergeCell ref="D71:D72"/>
    <mergeCell ref="A71:A72"/>
    <mergeCell ref="A73:A74"/>
    <mergeCell ref="B73:B74"/>
    <mergeCell ref="C73:C74"/>
    <mergeCell ref="D73:D74"/>
    <mergeCell ref="A75:A76"/>
    <mergeCell ref="B75:B76"/>
    <mergeCell ref="A85:A86"/>
    <mergeCell ref="B85:B86"/>
    <mergeCell ref="C85:C86"/>
    <mergeCell ref="D85:D86"/>
    <mergeCell ref="B87:B88"/>
    <mergeCell ref="C87:C88"/>
    <mergeCell ref="D87:D88"/>
    <mergeCell ref="A87:A88"/>
    <mergeCell ref="A89:A90"/>
    <mergeCell ref="B89:B90"/>
    <mergeCell ref="C89:C90"/>
    <mergeCell ref="D89:D90"/>
    <mergeCell ref="A91:A92"/>
    <mergeCell ref="B91:B92"/>
    <mergeCell ref="B95:B96"/>
    <mergeCell ref="C95:C96"/>
    <mergeCell ref="C91:C92"/>
    <mergeCell ref="D91:D92"/>
    <mergeCell ref="A93:A94"/>
    <mergeCell ref="B93:B94"/>
    <mergeCell ref="C93:C94"/>
    <mergeCell ref="D93:D94"/>
    <mergeCell ref="D95:D96"/>
    <mergeCell ref="C99:C100"/>
    <mergeCell ref="D99:D100"/>
    <mergeCell ref="A95:A96"/>
    <mergeCell ref="A97:A98"/>
    <mergeCell ref="B97:B98"/>
    <mergeCell ref="C97:C98"/>
    <mergeCell ref="D97:D98"/>
    <mergeCell ref="A99:A100"/>
    <mergeCell ref="B99:B100"/>
    <mergeCell ref="A101:A102"/>
    <mergeCell ref="B101:B102"/>
    <mergeCell ref="C101:C102"/>
    <mergeCell ref="D101:D102"/>
    <mergeCell ref="B103:B104"/>
    <mergeCell ref="C103:C104"/>
    <mergeCell ref="D103:D104"/>
    <mergeCell ref="A103:A104"/>
    <mergeCell ref="A105:A106"/>
    <mergeCell ref="B105:B106"/>
    <mergeCell ref="C105:C106"/>
    <mergeCell ref="D105:D106"/>
    <mergeCell ref="A107:A108"/>
    <mergeCell ref="B107:B108"/>
    <mergeCell ref="B111:B112"/>
    <mergeCell ref="C111:C112"/>
    <mergeCell ref="C107:C108"/>
    <mergeCell ref="D107:D108"/>
    <mergeCell ref="A109:A110"/>
    <mergeCell ref="B109:B110"/>
    <mergeCell ref="C109:C110"/>
    <mergeCell ref="D109:D110"/>
    <mergeCell ref="D111:D112"/>
    <mergeCell ref="C115:C116"/>
    <mergeCell ref="D115:D116"/>
    <mergeCell ref="A111:A112"/>
    <mergeCell ref="A113:A114"/>
    <mergeCell ref="B113:B114"/>
    <mergeCell ref="C113:C114"/>
    <mergeCell ref="D113:D114"/>
    <mergeCell ref="A115:A116"/>
    <mergeCell ref="B115:B116"/>
    <mergeCell ref="L79:L80"/>
    <mergeCell ref="M79:M80"/>
    <mergeCell ref="N79:N80"/>
    <mergeCell ref="O79:O80"/>
    <mergeCell ref="P79:P80"/>
    <mergeCell ref="Q79:Q80"/>
    <mergeCell ref="R79:R80"/>
    <mergeCell ref="L81:L82"/>
    <mergeCell ref="M81:M82"/>
    <mergeCell ref="N81:N82"/>
    <mergeCell ref="O81:O82"/>
    <mergeCell ref="P81:P82"/>
    <mergeCell ref="Q81:Q82"/>
    <mergeCell ref="R81:R82"/>
    <mergeCell ref="L83:L84"/>
    <mergeCell ref="M83:M84"/>
    <mergeCell ref="N83:N84"/>
    <mergeCell ref="O83:O84"/>
    <mergeCell ref="P83:P84"/>
    <mergeCell ref="Q83:Q84"/>
    <mergeCell ref="R83:R84"/>
    <mergeCell ref="L85:L86"/>
    <mergeCell ref="M85:M86"/>
    <mergeCell ref="N85:N86"/>
    <mergeCell ref="O85:O86"/>
    <mergeCell ref="P85:P86"/>
    <mergeCell ref="Q85:Q86"/>
    <mergeCell ref="R85:R86"/>
    <mergeCell ref="L87:L88"/>
    <mergeCell ref="M87:M88"/>
    <mergeCell ref="N87:N88"/>
    <mergeCell ref="O87:O88"/>
    <mergeCell ref="P87:P88"/>
    <mergeCell ref="Q87:Q88"/>
    <mergeCell ref="R87:R88"/>
    <mergeCell ref="L89:L90"/>
    <mergeCell ref="M89:M90"/>
    <mergeCell ref="N89:N90"/>
    <mergeCell ref="O89:O90"/>
    <mergeCell ref="P89:P90"/>
    <mergeCell ref="Q89:Q90"/>
    <mergeCell ref="R89:R90"/>
    <mergeCell ref="L91:L92"/>
    <mergeCell ref="M91:M92"/>
    <mergeCell ref="N91:N92"/>
    <mergeCell ref="O91:O92"/>
    <mergeCell ref="P91:P92"/>
    <mergeCell ref="Q91:Q92"/>
    <mergeCell ref="R91:R92"/>
    <mergeCell ref="L93:L94"/>
    <mergeCell ref="M93:M94"/>
    <mergeCell ref="N93:N94"/>
    <mergeCell ref="O93:O94"/>
    <mergeCell ref="P93:P94"/>
    <mergeCell ref="Q93:Q94"/>
    <mergeCell ref="R93:R94"/>
    <mergeCell ref="L95:L96"/>
    <mergeCell ref="M95:M96"/>
    <mergeCell ref="N95:N96"/>
    <mergeCell ref="O95:O96"/>
    <mergeCell ref="P95:P96"/>
    <mergeCell ref="Q95:Q96"/>
    <mergeCell ref="R95:R96"/>
    <mergeCell ref="L97:L98"/>
    <mergeCell ref="M97:M98"/>
    <mergeCell ref="N97:N98"/>
    <mergeCell ref="O97:O98"/>
    <mergeCell ref="P97:P98"/>
    <mergeCell ref="Q97:Q98"/>
    <mergeCell ref="R97:R98"/>
    <mergeCell ref="L99:L100"/>
    <mergeCell ref="M99:M100"/>
    <mergeCell ref="N99:N100"/>
    <mergeCell ref="O99:O100"/>
    <mergeCell ref="P99:P100"/>
    <mergeCell ref="Q99:Q100"/>
    <mergeCell ref="R99:R100"/>
    <mergeCell ref="L101:L102"/>
    <mergeCell ref="M101:M102"/>
    <mergeCell ref="N101:N102"/>
    <mergeCell ref="O101:O102"/>
    <mergeCell ref="P101:P102"/>
    <mergeCell ref="Q101:Q102"/>
    <mergeCell ref="R101:R102"/>
    <mergeCell ref="L149:L150"/>
    <mergeCell ref="M149:M150"/>
    <mergeCell ref="N149:N150"/>
    <mergeCell ref="O149:O150"/>
    <mergeCell ref="P149:P150"/>
    <mergeCell ref="Q149:Q150"/>
    <mergeCell ref="R149:R150"/>
    <mergeCell ref="L151:L152"/>
    <mergeCell ref="M151:M152"/>
    <mergeCell ref="N151:N152"/>
    <mergeCell ref="O151:O152"/>
    <mergeCell ref="P151:P152"/>
    <mergeCell ref="Q151:Q152"/>
    <mergeCell ref="R151:R152"/>
    <mergeCell ref="L153:L154"/>
    <mergeCell ref="M153:M154"/>
    <mergeCell ref="N153:N154"/>
    <mergeCell ref="O153:O154"/>
    <mergeCell ref="P153:P154"/>
    <mergeCell ref="Q153:Q154"/>
    <mergeCell ref="R153:R154"/>
    <mergeCell ref="L155:L156"/>
    <mergeCell ref="M155:M156"/>
    <mergeCell ref="N155:N156"/>
    <mergeCell ref="O155:O156"/>
    <mergeCell ref="P155:P156"/>
    <mergeCell ref="Q155:Q156"/>
    <mergeCell ref="R155:R156"/>
    <mergeCell ref="L157:L158"/>
    <mergeCell ref="M157:M158"/>
    <mergeCell ref="N157:N158"/>
    <mergeCell ref="O157:O158"/>
    <mergeCell ref="P157:P158"/>
    <mergeCell ref="Q157:Q158"/>
    <mergeCell ref="R157:R158"/>
    <mergeCell ref="L159:L160"/>
    <mergeCell ref="M159:M160"/>
    <mergeCell ref="N159:N160"/>
    <mergeCell ref="O159:O160"/>
    <mergeCell ref="P159:P160"/>
    <mergeCell ref="Q159:Q160"/>
    <mergeCell ref="R159:R160"/>
    <mergeCell ref="L161:L162"/>
    <mergeCell ref="M161:M162"/>
    <mergeCell ref="N161:N162"/>
    <mergeCell ref="O161:O162"/>
    <mergeCell ref="P161:P162"/>
    <mergeCell ref="Q161:Q162"/>
    <mergeCell ref="R161:R162"/>
    <mergeCell ref="L163:L164"/>
    <mergeCell ref="M163:M164"/>
    <mergeCell ref="N163:N164"/>
    <mergeCell ref="O163:O164"/>
    <mergeCell ref="P163:P164"/>
    <mergeCell ref="Q163:Q164"/>
    <mergeCell ref="R163:R164"/>
    <mergeCell ref="L165:L166"/>
    <mergeCell ref="M165:M166"/>
    <mergeCell ref="N165:N166"/>
    <mergeCell ref="O165:O166"/>
    <mergeCell ref="P165:P166"/>
    <mergeCell ref="Q165:Q166"/>
    <mergeCell ref="R165:R166"/>
    <mergeCell ref="L167:L168"/>
    <mergeCell ref="M167:M168"/>
    <mergeCell ref="N167:N168"/>
    <mergeCell ref="O167:O168"/>
    <mergeCell ref="P167:P168"/>
    <mergeCell ref="Q167:Q168"/>
    <mergeCell ref="R167:R168"/>
    <mergeCell ref="L169:L170"/>
    <mergeCell ref="M169:M170"/>
    <mergeCell ref="N169:N170"/>
    <mergeCell ref="O169:O170"/>
    <mergeCell ref="P169:P170"/>
    <mergeCell ref="Q169:Q170"/>
    <mergeCell ref="R169:R170"/>
    <mergeCell ref="L171:L172"/>
    <mergeCell ref="M171:M172"/>
    <mergeCell ref="N171:N172"/>
    <mergeCell ref="O171:O172"/>
    <mergeCell ref="P171:P172"/>
    <mergeCell ref="Q171:Q172"/>
    <mergeCell ref="R171:R172"/>
    <mergeCell ref="L173:L174"/>
    <mergeCell ref="M173:M174"/>
    <mergeCell ref="N173:N174"/>
    <mergeCell ref="O173:O174"/>
    <mergeCell ref="P173:P174"/>
    <mergeCell ref="Q173:Q174"/>
    <mergeCell ref="R173:R174"/>
    <mergeCell ref="L175:L176"/>
    <mergeCell ref="M175:M176"/>
    <mergeCell ref="N175:N176"/>
    <mergeCell ref="O175:O176"/>
    <mergeCell ref="P175:P176"/>
    <mergeCell ref="Q175:Q176"/>
    <mergeCell ref="R175:R176"/>
    <mergeCell ref="L177:L178"/>
    <mergeCell ref="M177:M178"/>
    <mergeCell ref="N177:N178"/>
    <mergeCell ref="O177:O178"/>
    <mergeCell ref="P177:P178"/>
    <mergeCell ref="Q177:Q178"/>
    <mergeCell ref="R177:R178"/>
    <mergeCell ref="L179:L180"/>
    <mergeCell ref="M179:M180"/>
    <mergeCell ref="N179:N180"/>
    <mergeCell ref="O179:O180"/>
    <mergeCell ref="P179:P180"/>
    <mergeCell ref="Q179:Q180"/>
    <mergeCell ref="R179:R180"/>
  </mergeCells>
  <hyperlinks>
    <hyperlink r:id="rId1" ref="J5"/>
    <hyperlink r:id="rId2" ref="J21"/>
    <hyperlink r:id="rId3" ref="I31"/>
    <hyperlink r:id="rId4" ref="K31"/>
    <hyperlink r:id="rId5" ref="J45"/>
    <hyperlink r:id="rId6" ref="J101"/>
    <hyperlink r:id="rId7" ref="I179"/>
    <hyperlink r:id="rId8" ref="I267"/>
  </hyperlinks>
  <printOptions/>
  <pageMargins bottom="0.75" footer="0.0" header="0.0" left="0.7" right="0.7" top="0.75"/>
  <pageSetup orientation="landscape"/>
  <drawing r:id="rId9"/>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showGridLines="0" workbookViewId="0">
      <pane xSplit="4.0" ySplit="2.0" topLeftCell="E3" activePane="bottomRight" state="frozen"/>
      <selection activeCell="E1" sqref="E1" pane="topRight"/>
      <selection activeCell="A3" sqref="A3" pane="bottomLeft"/>
      <selection activeCell="E3" sqref="E3" pane="bottomRight"/>
    </sheetView>
  </sheetViews>
  <sheetFormatPr customHeight="1" defaultColWidth="14.43" defaultRowHeight="15.0"/>
  <cols>
    <col customWidth="1" min="1" max="1" width="9.29"/>
    <col customWidth="1" min="2" max="2" width="9.43"/>
    <col customWidth="1" min="3" max="3" width="8.0"/>
    <col customWidth="1" min="4" max="4" width="43.86"/>
    <col customWidth="1" hidden="1" min="5" max="5" width="10.71"/>
    <col customWidth="1" hidden="1" min="6" max="6" width="11.71"/>
    <col customWidth="1" hidden="1" min="7" max="7" width="10.71"/>
    <col customWidth="1" hidden="1" min="8" max="8" width="10.14"/>
    <col customWidth="1" hidden="1" min="9" max="9" width="13.29"/>
    <col customWidth="1" hidden="1" min="10" max="10" width="12.57"/>
    <col customWidth="1" hidden="1" min="11" max="11" width="15.14"/>
    <col customWidth="1" min="12" max="12" width="12.43"/>
    <col customWidth="1" min="13" max="13" width="7.71"/>
    <col customWidth="1" min="14" max="14" width="13.43"/>
    <col customWidth="1" min="15" max="15" width="7.86"/>
    <col customWidth="1" min="16" max="16" width="12.29"/>
    <col customWidth="1" min="17" max="17" width="7.86"/>
    <col customWidth="1" min="18" max="18" width="12.29"/>
    <col customWidth="1" min="19" max="19" width="7.86"/>
    <col customWidth="1" min="20" max="20" width="12.29"/>
    <col customWidth="1" min="21" max="21" width="10.0"/>
    <col customWidth="1" min="22" max="22" width="14.86"/>
    <col customWidth="1" min="23" max="23" width="11.14"/>
    <col customWidth="1" hidden="1" min="24" max="24" width="11.29"/>
    <col customWidth="1" hidden="1" min="25" max="25" width="11.57"/>
    <col customWidth="1" min="26" max="33" width="8.0"/>
  </cols>
  <sheetData>
    <row r="1" ht="33.0" customHeight="1">
      <c r="A1" s="1" t="s">
        <v>0</v>
      </c>
      <c r="B1" s="2"/>
      <c r="C1" s="2"/>
      <c r="D1" s="2"/>
      <c r="E1" s="2"/>
      <c r="F1" s="2"/>
      <c r="G1" s="2"/>
      <c r="H1" s="2"/>
      <c r="I1" s="2"/>
      <c r="J1" s="2"/>
      <c r="K1" s="3"/>
      <c r="L1" s="4" t="s">
        <v>1</v>
      </c>
      <c r="M1" s="1" t="s">
        <v>2</v>
      </c>
      <c r="N1" s="2"/>
      <c r="O1" s="2"/>
      <c r="P1" s="2"/>
      <c r="Q1" s="2"/>
      <c r="R1" s="2"/>
      <c r="S1" s="2"/>
      <c r="T1" s="3"/>
      <c r="U1" s="5" t="s">
        <v>3</v>
      </c>
      <c r="V1" s="3"/>
      <c r="W1" s="6"/>
      <c r="X1" s="7" t="s">
        <v>4</v>
      </c>
      <c r="Y1" s="7" t="s">
        <v>4</v>
      </c>
      <c r="Z1" s="6"/>
      <c r="AA1" s="6"/>
      <c r="AB1" s="6"/>
      <c r="AC1" s="6"/>
      <c r="AD1" s="6"/>
      <c r="AE1" s="6"/>
      <c r="AF1" s="6"/>
      <c r="AG1" s="6"/>
    </row>
    <row r="2" ht="28.5" customHeight="1">
      <c r="A2" s="8" t="s">
        <v>5</v>
      </c>
      <c r="B2" s="8" t="s">
        <v>6</v>
      </c>
      <c r="C2" s="8" t="s">
        <v>7</v>
      </c>
      <c r="D2" s="8" t="s">
        <v>8</v>
      </c>
      <c r="E2" s="9" t="s">
        <v>9</v>
      </c>
      <c r="F2" s="10"/>
      <c r="G2" s="10"/>
      <c r="H2" s="10"/>
      <c r="I2" s="10"/>
      <c r="J2" s="10"/>
      <c r="K2" s="11"/>
      <c r="L2" s="12" t="s">
        <v>10</v>
      </c>
      <c r="M2" s="9" t="s">
        <v>11</v>
      </c>
      <c r="N2" s="11"/>
      <c r="O2" s="9" t="s">
        <v>12</v>
      </c>
      <c r="P2" s="11"/>
      <c r="Q2" s="9" t="s">
        <v>13</v>
      </c>
      <c r="R2" s="11"/>
      <c r="S2" s="9" t="s">
        <v>14</v>
      </c>
      <c r="T2" s="11"/>
      <c r="U2" s="12" t="s">
        <v>15</v>
      </c>
      <c r="V2" s="8" t="s">
        <v>16</v>
      </c>
      <c r="W2" s="13"/>
      <c r="X2" s="14" t="s">
        <v>17</v>
      </c>
      <c r="Y2" s="15" t="s">
        <v>18</v>
      </c>
      <c r="Z2" s="13"/>
      <c r="AA2" s="13"/>
      <c r="AB2" s="13"/>
      <c r="AC2" s="13"/>
      <c r="AD2" s="13"/>
      <c r="AE2" s="13"/>
      <c r="AF2" s="13"/>
      <c r="AG2" s="13"/>
    </row>
    <row r="3" ht="19.5" customHeight="1">
      <c r="A3" s="16">
        <v>1.0</v>
      </c>
      <c r="B3" s="17" t="s">
        <v>6</v>
      </c>
      <c r="C3" s="18">
        <v>807303.0</v>
      </c>
      <c r="D3" s="19" t="s">
        <v>505</v>
      </c>
      <c r="E3" s="20" t="s">
        <v>20</v>
      </c>
      <c r="F3" s="20" t="s">
        <v>21</v>
      </c>
      <c r="G3" s="21" t="s">
        <v>22</v>
      </c>
      <c r="H3" s="20" t="s">
        <v>23</v>
      </c>
      <c r="I3" s="21" t="s">
        <v>24</v>
      </c>
      <c r="J3" s="22" t="s">
        <v>25</v>
      </c>
      <c r="K3" s="21" t="s">
        <v>26</v>
      </c>
      <c r="L3" s="23">
        <v>119.42</v>
      </c>
      <c r="M3" s="24">
        <v>45.0</v>
      </c>
      <c r="N3" s="141">
        <f>M3*L3</f>
        <v>5373.9</v>
      </c>
      <c r="O3" s="24">
        <v>4.0</v>
      </c>
      <c r="P3" s="141">
        <f>O3*L3</f>
        <v>477.68</v>
      </c>
      <c r="Q3" s="25">
        <v>5.0</v>
      </c>
      <c r="R3" s="141">
        <f>Q3*L3</f>
        <v>597.1</v>
      </c>
      <c r="S3" s="24">
        <v>11.0</v>
      </c>
      <c r="T3" s="141">
        <f>S3*L3</f>
        <v>1313.62</v>
      </c>
      <c r="U3" s="26">
        <f>M3+O3+Q3+S3</f>
        <v>65</v>
      </c>
      <c r="V3" s="27">
        <f>L3*U3</f>
        <v>7762.3</v>
      </c>
      <c r="W3" s="6"/>
      <c r="X3" s="28">
        <f>SMALL(E4:K4,1)+(SMALL(E4:K4,1)*0.5)</f>
        <v>148.5</v>
      </c>
      <c r="Y3" s="29">
        <f>LARGE(E4:K4,1)</f>
        <v>169.9</v>
      </c>
      <c r="Z3" s="6"/>
      <c r="AA3" s="6"/>
      <c r="AB3" s="6"/>
      <c r="AC3" s="6"/>
      <c r="AD3" s="6"/>
      <c r="AE3" s="6"/>
      <c r="AF3" s="6"/>
      <c r="AG3" s="6"/>
    </row>
    <row r="4" ht="22.5" customHeight="1">
      <c r="A4" s="30"/>
      <c r="B4" s="30"/>
      <c r="C4" s="30"/>
      <c r="D4" s="30"/>
      <c r="E4" s="31">
        <v>164.78</v>
      </c>
      <c r="F4" s="31">
        <v>99.0</v>
      </c>
      <c r="G4" s="32">
        <v>133.5</v>
      </c>
      <c r="H4" s="32">
        <v>104.76</v>
      </c>
      <c r="I4" s="33">
        <v>169.0</v>
      </c>
      <c r="J4" s="34">
        <v>120.0</v>
      </c>
      <c r="K4" s="33">
        <v>169.9</v>
      </c>
      <c r="L4" s="30"/>
      <c r="M4" s="30"/>
      <c r="N4" s="30"/>
      <c r="O4" s="30"/>
      <c r="P4" s="30"/>
      <c r="Q4" s="30"/>
      <c r="R4" s="30"/>
      <c r="S4" s="30"/>
      <c r="T4" s="30"/>
      <c r="U4" s="30"/>
      <c r="V4" s="30"/>
      <c r="W4" s="6"/>
      <c r="X4" s="35"/>
      <c r="Y4" s="36" t="b">
        <f>IF(Y3&lt;X3,TRUE,FALSE)</f>
        <v>0</v>
      </c>
      <c r="Z4" s="6"/>
      <c r="AA4" s="6"/>
      <c r="AB4" s="6"/>
      <c r="AC4" s="6"/>
      <c r="AD4" s="6"/>
      <c r="AE4" s="6"/>
      <c r="AF4" s="6"/>
      <c r="AG4" s="6"/>
    </row>
    <row r="5" ht="23.25" customHeight="1">
      <c r="A5" s="16">
        <v>2.0</v>
      </c>
      <c r="B5" s="17" t="s">
        <v>6</v>
      </c>
      <c r="C5" s="37">
        <v>803857.0</v>
      </c>
      <c r="D5" s="38" t="s">
        <v>506</v>
      </c>
      <c r="E5" s="20"/>
      <c r="F5" s="20"/>
      <c r="G5" s="20"/>
      <c r="H5" s="20" t="s">
        <v>28</v>
      </c>
      <c r="I5" s="21" t="s">
        <v>29</v>
      </c>
      <c r="J5" s="39" t="s">
        <v>30</v>
      </c>
      <c r="K5" s="20" t="s">
        <v>31</v>
      </c>
      <c r="L5" s="23">
        <v>166.21</v>
      </c>
      <c r="M5" s="24">
        <v>36.0</v>
      </c>
      <c r="N5" s="141">
        <f>M5*L5</f>
        <v>5983.56</v>
      </c>
      <c r="O5" s="24">
        <v>10.0</v>
      </c>
      <c r="P5" s="141">
        <f>O5*L5</f>
        <v>1662.1</v>
      </c>
      <c r="Q5" s="40">
        <v>3.0</v>
      </c>
      <c r="R5" s="141">
        <f>Q5*L5</f>
        <v>498.63</v>
      </c>
      <c r="S5" s="24">
        <v>10.0</v>
      </c>
      <c r="T5" s="141">
        <f>S5*L5</f>
        <v>1662.1</v>
      </c>
      <c r="U5" s="26">
        <f>M5+O5+Q5+S5</f>
        <v>59</v>
      </c>
      <c r="V5" s="27">
        <f>L5*U5</f>
        <v>9806.39</v>
      </c>
      <c r="W5" s="6"/>
      <c r="X5" s="28">
        <f>SMALL(E6:K6,1)+(SMALL(E6:K6,1)*0.5)</f>
        <v>200.76</v>
      </c>
      <c r="Y5" s="29">
        <f>LARGE(E6:K6,1)</f>
        <v>185</v>
      </c>
      <c r="Z5" s="6"/>
      <c r="AA5" s="6"/>
      <c r="AB5" s="6"/>
      <c r="AC5" s="6"/>
      <c r="AD5" s="6"/>
      <c r="AE5" s="6"/>
      <c r="AF5" s="6"/>
      <c r="AG5" s="6"/>
    </row>
    <row r="6" ht="19.5" customHeight="1">
      <c r="A6" s="30"/>
      <c r="B6" s="30"/>
      <c r="C6" s="30"/>
      <c r="D6" s="30"/>
      <c r="E6" s="41"/>
      <c r="F6" s="41"/>
      <c r="G6" s="41"/>
      <c r="H6" s="41">
        <v>170.0</v>
      </c>
      <c r="I6" s="42">
        <v>133.84</v>
      </c>
      <c r="J6" s="42">
        <v>185.0</v>
      </c>
      <c r="K6" s="43">
        <v>176.0</v>
      </c>
      <c r="L6" s="30"/>
      <c r="M6" s="30"/>
      <c r="N6" s="30"/>
      <c r="O6" s="30"/>
      <c r="P6" s="30"/>
      <c r="Q6" s="30"/>
      <c r="R6" s="30"/>
      <c r="S6" s="30"/>
      <c r="T6" s="30"/>
      <c r="U6" s="30"/>
      <c r="V6" s="30"/>
      <c r="W6" s="6"/>
      <c r="X6" s="35"/>
      <c r="Y6" s="36" t="b">
        <f>IF(Y5&lt;X5,TRUE,FALSE)</f>
        <v>1</v>
      </c>
      <c r="Z6" s="6"/>
      <c r="AA6" s="6"/>
      <c r="AB6" s="6"/>
      <c r="AC6" s="6"/>
      <c r="AD6" s="6"/>
      <c r="AE6" s="6"/>
      <c r="AF6" s="6"/>
      <c r="AG6" s="6"/>
    </row>
    <row r="7" ht="17.25" customHeight="1">
      <c r="A7" s="16">
        <v>3.0</v>
      </c>
      <c r="B7" s="17" t="s">
        <v>6</v>
      </c>
      <c r="C7" s="37">
        <v>803858.0</v>
      </c>
      <c r="D7" s="38" t="s">
        <v>507</v>
      </c>
      <c r="E7" s="20"/>
      <c r="F7" s="20"/>
      <c r="G7" s="20"/>
      <c r="H7" s="20"/>
      <c r="I7" s="20" t="s">
        <v>33</v>
      </c>
      <c r="J7" s="20" t="s">
        <v>34</v>
      </c>
      <c r="K7" s="20" t="s">
        <v>35</v>
      </c>
      <c r="L7" s="23">
        <v>61.82</v>
      </c>
      <c r="M7" s="44">
        <v>68.0</v>
      </c>
      <c r="N7" s="141">
        <f>M7*L7</f>
        <v>4203.76</v>
      </c>
      <c r="O7" s="44">
        <v>10.0</v>
      </c>
      <c r="P7" s="141">
        <f>O7*L7</f>
        <v>618.2</v>
      </c>
      <c r="Q7" s="40">
        <v>2.0</v>
      </c>
      <c r="R7" s="141">
        <f>Q7*L7</f>
        <v>123.64</v>
      </c>
      <c r="S7" s="44">
        <v>2.0</v>
      </c>
      <c r="T7" s="141">
        <f>S7*L7</f>
        <v>123.64</v>
      </c>
      <c r="U7" s="26">
        <f>M7+O7+Q7+S7</f>
        <v>82</v>
      </c>
      <c r="V7" s="27">
        <f>L7*U7</f>
        <v>5069.24</v>
      </c>
      <c r="W7" s="6"/>
      <c r="X7" s="28">
        <f>SMALL(E8:K8,1)+(SMALL(E8:K8,1)*0.5)</f>
        <v>84</v>
      </c>
      <c r="Y7" s="29">
        <f>LARGE(E8:K8,1)</f>
        <v>69.56</v>
      </c>
      <c r="Z7" s="6"/>
      <c r="AA7" s="6"/>
      <c r="AB7" s="6"/>
      <c r="AC7" s="6"/>
      <c r="AD7" s="6"/>
      <c r="AE7" s="6"/>
      <c r="AF7" s="6"/>
      <c r="AG7" s="6"/>
    </row>
    <row r="8" ht="21.75" customHeight="1">
      <c r="A8" s="30"/>
      <c r="B8" s="30"/>
      <c r="C8" s="30"/>
      <c r="D8" s="30"/>
      <c r="E8" s="41"/>
      <c r="F8" s="41"/>
      <c r="G8" s="41"/>
      <c r="H8" s="41"/>
      <c r="I8" s="41">
        <v>69.56</v>
      </c>
      <c r="J8" s="41">
        <v>59.9</v>
      </c>
      <c r="K8" s="41">
        <v>56.0</v>
      </c>
      <c r="L8" s="30"/>
      <c r="M8" s="30"/>
      <c r="N8" s="30"/>
      <c r="O8" s="30"/>
      <c r="P8" s="30"/>
      <c r="Q8" s="30"/>
      <c r="R8" s="30"/>
      <c r="S8" s="30"/>
      <c r="T8" s="30"/>
      <c r="U8" s="30"/>
      <c r="V8" s="30"/>
      <c r="W8" s="6"/>
      <c r="X8" s="35"/>
      <c r="Y8" s="36" t="b">
        <f>IF(Y7&lt;X7,TRUE,FALSE)</f>
        <v>1</v>
      </c>
      <c r="Z8" s="6"/>
      <c r="AA8" s="6"/>
      <c r="AB8" s="6"/>
      <c r="AC8" s="6"/>
      <c r="AD8" s="6"/>
      <c r="AE8" s="6"/>
      <c r="AF8" s="6"/>
      <c r="AG8" s="6"/>
    </row>
    <row r="9" ht="19.5" customHeight="1">
      <c r="A9" s="16">
        <v>4.0</v>
      </c>
      <c r="B9" s="17" t="s">
        <v>6</v>
      </c>
      <c r="C9" s="18">
        <v>794500.0</v>
      </c>
      <c r="D9" s="45" t="s">
        <v>508</v>
      </c>
      <c r="E9" s="20"/>
      <c r="F9" s="20"/>
      <c r="G9" s="21" t="s">
        <v>22</v>
      </c>
      <c r="H9" s="20" t="s">
        <v>37</v>
      </c>
      <c r="I9" s="20" t="s">
        <v>38</v>
      </c>
      <c r="J9" s="20" t="s">
        <v>39</v>
      </c>
      <c r="K9" s="20" t="s">
        <v>40</v>
      </c>
      <c r="L9" s="23">
        <v>145.19</v>
      </c>
      <c r="M9" s="40">
        <v>0.0</v>
      </c>
      <c r="N9" s="141">
        <f>M9*L9</f>
        <v>0</v>
      </c>
      <c r="O9" s="24">
        <v>12.0</v>
      </c>
      <c r="P9" s="141">
        <f>O9*L9</f>
        <v>1742.28</v>
      </c>
      <c r="Q9" s="40">
        <v>7.0</v>
      </c>
      <c r="R9" s="141">
        <f>Q9*L9</f>
        <v>1016.33</v>
      </c>
      <c r="S9" s="40">
        <v>4.0</v>
      </c>
      <c r="T9" s="141">
        <f>S9*L9</f>
        <v>580.76</v>
      </c>
      <c r="U9" s="26">
        <f>M9+O9+Q9+S9</f>
        <v>23</v>
      </c>
      <c r="V9" s="27">
        <f>L9*U9</f>
        <v>3339.37</v>
      </c>
      <c r="W9" s="6"/>
      <c r="X9" s="28">
        <f>SMALL(E10:K10,1)+(SMALL(E10:K10,1)*0.5)</f>
        <v>151.74</v>
      </c>
      <c r="Y9" s="29">
        <f>LARGE(E10:K10,1)</f>
        <v>160</v>
      </c>
      <c r="Z9" s="6"/>
      <c r="AA9" s="6"/>
      <c r="AB9" s="6"/>
      <c r="AC9" s="6"/>
      <c r="AD9" s="6"/>
      <c r="AE9" s="6"/>
      <c r="AF9" s="6"/>
      <c r="AG9" s="6"/>
    </row>
    <row r="10" ht="19.5" customHeight="1">
      <c r="A10" s="30"/>
      <c r="B10" s="30"/>
      <c r="C10" s="30"/>
      <c r="D10" s="30"/>
      <c r="E10" s="41"/>
      <c r="F10" s="41"/>
      <c r="G10" s="42">
        <v>155.68</v>
      </c>
      <c r="H10" s="46">
        <v>101.16</v>
      </c>
      <c r="I10" s="41">
        <v>129.9</v>
      </c>
      <c r="J10" s="46">
        <v>160.0</v>
      </c>
      <c r="K10" s="41">
        <v>149.99</v>
      </c>
      <c r="L10" s="30"/>
      <c r="M10" s="30"/>
      <c r="N10" s="30"/>
      <c r="O10" s="30"/>
      <c r="P10" s="30"/>
      <c r="Q10" s="30"/>
      <c r="R10" s="30"/>
      <c r="S10" s="30"/>
      <c r="T10" s="30"/>
      <c r="U10" s="30"/>
      <c r="V10" s="30"/>
      <c r="W10" s="6"/>
      <c r="X10" s="35"/>
      <c r="Y10" s="36" t="b">
        <f>IF(Y9&lt;X9,TRUE,FALSE)</f>
        <v>0</v>
      </c>
      <c r="Z10" s="6"/>
      <c r="AA10" s="6"/>
      <c r="AB10" s="6"/>
      <c r="AC10" s="6"/>
      <c r="AD10" s="6"/>
      <c r="AE10" s="6"/>
      <c r="AF10" s="6"/>
      <c r="AG10" s="6"/>
    </row>
    <row r="11" ht="19.5" customHeight="1">
      <c r="A11" s="16">
        <v>5.0</v>
      </c>
      <c r="B11" s="17" t="s">
        <v>6</v>
      </c>
      <c r="C11" s="18">
        <v>810234.0</v>
      </c>
      <c r="D11" s="45" t="s">
        <v>509</v>
      </c>
      <c r="E11" s="20"/>
      <c r="F11" s="20"/>
      <c r="G11" s="21"/>
      <c r="H11" s="20"/>
      <c r="I11" s="20" t="s">
        <v>42</v>
      </c>
      <c r="J11" s="20" t="s">
        <v>43</v>
      </c>
      <c r="K11" s="20" t="s">
        <v>44</v>
      </c>
      <c r="L11" s="23">
        <v>116.76</v>
      </c>
      <c r="M11" s="40">
        <v>30.0</v>
      </c>
      <c r="N11" s="141">
        <f>M11*L11</f>
        <v>3502.8</v>
      </c>
      <c r="O11" s="24">
        <v>0.0</v>
      </c>
      <c r="P11" s="141">
        <f>O11*L11</f>
        <v>0</v>
      </c>
      <c r="Q11" s="40">
        <v>7.0</v>
      </c>
      <c r="R11" s="141">
        <f>Q11*L11</f>
        <v>817.32</v>
      </c>
      <c r="S11" s="40">
        <v>17.0</v>
      </c>
      <c r="T11" s="141">
        <f>S11*L11</f>
        <v>1984.92</v>
      </c>
      <c r="U11" s="26">
        <f>M11+O11+Q11+S11</f>
        <v>54</v>
      </c>
      <c r="V11" s="27">
        <f>L11*U11</f>
        <v>6305.04</v>
      </c>
      <c r="W11" s="6"/>
      <c r="X11" s="28">
        <f>SMALL(E12:K12,1)+(SMALL(E12:K12,1)*0.5)</f>
        <v>174.42</v>
      </c>
      <c r="Y11" s="29">
        <f>LARGE(E12:K12,1)</f>
        <v>117</v>
      </c>
      <c r="Z11" s="6"/>
      <c r="AA11" s="6"/>
      <c r="AB11" s="6"/>
      <c r="AC11" s="6"/>
      <c r="AD11" s="6"/>
      <c r="AE11" s="6"/>
      <c r="AF11" s="6"/>
      <c r="AG11" s="6"/>
    </row>
    <row r="12" ht="19.5" customHeight="1">
      <c r="A12" s="30"/>
      <c r="B12" s="30"/>
      <c r="C12" s="30"/>
      <c r="D12" s="30"/>
      <c r="E12" s="41"/>
      <c r="F12" s="41"/>
      <c r="G12" s="42"/>
      <c r="H12" s="41"/>
      <c r="I12" s="41">
        <v>117.0</v>
      </c>
      <c r="J12" s="41">
        <v>116.28</v>
      </c>
      <c r="K12" s="41">
        <v>117.0</v>
      </c>
      <c r="L12" s="30"/>
      <c r="M12" s="30"/>
      <c r="N12" s="30"/>
      <c r="O12" s="30"/>
      <c r="P12" s="30"/>
      <c r="Q12" s="30"/>
      <c r="R12" s="30"/>
      <c r="S12" s="30"/>
      <c r="T12" s="30"/>
      <c r="U12" s="30"/>
      <c r="V12" s="30"/>
      <c r="W12" s="6"/>
      <c r="X12" s="35"/>
      <c r="Y12" s="36" t="b">
        <f>IF(Y11&lt;X11,TRUE,FALSE)</f>
        <v>1</v>
      </c>
      <c r="Z12" s="6"/>
      <c r="AA12" s="6"/>
      <c r="AB12" s="6"/>
      <c r="AC12" s="6"/>
      <c r="AD12" s="6"/>
      <c r="AE12" s="6"/>
      <c r="AF12" s="6"/>
      <c r="AG12" s="6"/>
    </row>
    <row r="13" ht="19.5" customHeight="1">
      <c r="A13" s="16">
        <v>6.0</v>
      </c>
      <c r="B13" s="17" t="s">
        <v>6</v>
      </c>
      <c r="C13" s="18">
        <v>817270.0</v>
      </c>
      <c r="D13" s="45" t="s">
        <v>510</v>
      </c>
      <c r="E13" s="20"/>
      <c r="F13" s="20"/>
      <c r="G13" s="21"/>
      <c r="H13" s="20"/>
      <c r="I13" s="20" t="s">
        <v>46</v>
      </c>
      <c r="J13" s="20" t="s">
        <v>47</v>
      </c>
      <c r="K13" s="20" t="s">
        <v>48</v>
      </c>
      <c r="L13" s="23">
        <v>175.0</v>
      </c>
      <c r="M13" s="24">
        <v>0.0</v>
      </c>
      <c r="N13" s="141">
        <f>M13*L13</f>
        <v>0</v>
      </c>
      <c r="O13" s="24">
        <v>0.0</v>
      </c>
      <c r="P13" s="141">
        <f>O13*L13</f>
        <v>0</v>
      </c>
      <c r="Q13" s="40">
        <v>3.0</v>
      </c>
      <c r="R13" s="141">
        <f>Q13*L13</f>
        <v>525</v>
      </c>
      <c r="S13" s="24">
        <v>10.0</v>
      </c>
      <c r="T13" s="141">
        <f>S13*L13</f>
        <v>1750</v>
      </c>
      <c r="U13" s="26">
        <f>M13+O13+Q13+S13</f>
        <v>13</v>
      </c>
      <c r="V13" s="27">
        <f>L13*U13</f>
        <v>2275</v>
      </c>
      <c r="W13" s="6"/>
      <c r="X13" s="28">
        <f>SMALL(E14:K14,1)+(SMALL(E14:K14,1)*0.5)</f>
        <v>262.5</v>
      </c>
      <c r="Y13" s="29">
        <f>LARGE(E14:K14,1)</f>
        <v>175</v>
      </c>
      <c r="Z13" s="6"/>
      <c r="AA13" s="6"/>
      <c r="AB13" s="6"/>
      <c r="AC13" s="6"/>
      <c r="AD13" s="6"/>
      <c r="AE13" s="6"/>
      <c r="AF13" s="6"/>
      <c r="AG13" s="6"/>
    </row>
    <row r="14" ht="19.5" customHeight="1">
      <c r="A14" s="30"/>
      <c r="B14" s="30"/>
      <c r="C14" s="30"/>
      <c r="D14" s="30"/>
      <c r="E14" s="41"/>
      <c r="F14" s="41"/>
      <c r="G14" s="42"/>
      <c r="H14" s="41"/>
      <c r="I14" s="41">
        <v>175.0</v>
      </c>
      <c r="J14" s="41">
        <v>175.0</v>
      </c>
      <c r="K14" s="41">
        <v>175.0</v>
      </c>
      <c r="L14" s="30"/>
      <c r="M14" s="30"/>
      <c r="N14" s="30"/>
      <c r="O14" s="30"/>
      <c r="P14" s="30"/>
      <c r="Q14" s="30"/>
      <c r="R14" s="30"/>
      <c r="S14" s="30"/>
      <c r="T14" s="30"/>
      <c r="U14" s="30"/>
      <c r="V14" s="30"/>
      <c r="W14" s="6"/>
      <c r="X14" s="35"/>
      <c r="Y14" s="36" t="b">
        <f>IF(Y13&lt;X13,TRUE,FALSE)</f>
        <v>1</v>
      </c>
      <c r="Z14" s="6"/>
      <c r="AA14" s="6"/>
      <c r="AB14" s="6"/>
      <c r="AC14" s="6"/>
      <c r="AD14" s="6"/>
      <c r="AE14" s="6"/>
      <c r="AF14" s="6"/>
      <c r="AG14" s="6"/>
    </row>
    <row r="15" ht="19.5" customHeight="1">
      <c r="A15" s="16">
        <v>7.0</v>
      </c>
      <c r="B15" s="17" t="s">
        <v>6</v>
      </c>
      <c r="C15" s="37">
        <v>803859.0</v>
      </c>
      <c r="D15" s="38" t="s">
        <v>511</v>
      </c>
      <c r="E15" s="20"/>
      <c r="F15" s="20" t="s">
        <v>50</v>
      </c>
      <c r="G15" s="20"/>
      <c r="H15" s="20"/>
      <c r="I15" s="20" t="s">
        <v>51</v>
      </c>
      <c r="J15" s="20" t="s">
        <v>52</v>
      </c>
      <c r="K15" s="20" t="s">
        <v>53</v>
      </c>
      <c r="L15" s="23">
        <v>48.35</v>
      </c>
      <c r="M15" s="44">
        <v>68.0</v>
      </c>
      <c r="N15" s="141">
        <f>M15*L15</f>
        <v>3287.8</v>
      </c>
      <c r="O15" s="44">
        <v>4.0</v>
      </c>
      <c r="P15" s="141">
        <f>O15*L15</f>
        <v>193.4</v>
      </c>
      <c r="Q15" s="40">
        <v>2.0</v>
      </c>
      <c r="R15" s="141">
        <f>Q15*L15</f>
        <v>96.7</v>
      </c>
      <c r="S15" s="44">
        <v>3.0</v>
      </c>
      <c r="T15" s="141">
        <f>S15*L15</f>
        <v>145.05</v>
      </c>
      <c r="U15" s="26">
        <f>M15+O15+Q15+S15</f>
        <v>77</v>
      </c>
      <c r="V15" s="27">
        <f>L15*U15</f>
        <v>3722.95</v>
      </c>
      <c r="W15" s="6"/>
      <c r="X15" s="28">
        <f>SMALL(E16:K16,1)+(SMALL(E16:K16,1)*0.5)</f>
        <v>61.5</v>
      </c>
      <c r="Y15" s="29">
        <f>LARGE(E16:K16,1)</f>
        <v>59.9</v>
      </c>
      <c r="Z15" s="6"/>
      <c r="AA15" s="6"/>
      <c r="AB15" s="6"/>
      <c r="AC15" s="6"/>
      <c r="AD15" s="6"/>
      <c r="AE15" s="6"/>
      <c r="AF15" s="6"/>
      <c r="AG15" s="6"/>
    </row>
    <row r="16" ht="16.5" customHeight="1">
      <c r="A16" s="30"/>
      <c r="B16" s="30"/>
      <c r="C16" s="30"/>
      <c r="D16" s="30"/>
      <c r="E16" s="41"/>
      <c r="F16" s="41">
        <v>41.0</v>
      </c>
      <c r="G16" s="41"/>
      <c r="H16" s="41"/>
      <c r="I16" s="41">
        <v>47.49</v>
      </c>
      <c r="J16" s="41">
        <v>59.9</v>
      </c>
      <c r="K16" s="41">
        <v>44.99</v>
      </c>
      <c r="L16" s="30"/>
      <c r="M16" s="30"/>
      <c r="N16" s="30"/>
      <c r="O16" s="30"/>
      <c r="P16" s="30"/>
      <c r="Q16" s="30"/>
      <c r="R16" s="30"/>
      <c r="S16" s="30"/>
      <c r="T16" s="30"/>
      <c r="U16" s="30"/>
      <c r="V16" s="30"/>
      <c r="W16" s="6"/>
      <c r="X16" s="35"/>
      <c r="Y16" s="36" t="b">
        <f>IF(Y15&lt;X15,TRUE,FALSE)</f>
        <v>1</v>
      </c>
      <c r="Z16" s="6"/>
      <c r="AA16" s="6"/>
      <c r="AB16" s="6"/>
      <c r="AC16" s="6"/>
      <c r="AD16" s="6"/>
      <c r="AE16" s="6"/>
      <c r="AF16" s="6"/>
      <c r="AG16" s="6"/>
    </row>
    <row r="17" ht="19.5" customHeight="1">
      <c r="A17" s="16">
        <v>8.0</v>
      </c>
      <c r="B17" s="17" t="s">
        <v>6</v>
      </c>
      <c r="C17" s="37">
        <v>803860.0</v>
      </c>
      <c r="D17" s="47" t="s">
        <v>512</v>
      </c>
      <c r="E17" s="20"/>
      <c r="F17" s="20"/>
      <c r="G17" s="20"/>
      <c r="H17" s="20"/>
      <c r="I17" s="20" t="s">
        <v>55</v>
      </c>
      <c r="J17" s="20" t="s">
        <v>56</v>
      </c>
      <c r="K17" s="20" t="s">
        <v>33</v>
      </c>
      <c r="L17" s="23">
        <v>97.95</v>
      </c>
      <c r="M17" s="44">
        <v>846.0</v>
      </c>
      <c r="N17" s="141">
        <f>M17*L17</f>
        <v>82865.7</v>
      </c>
      <c r="O17" s="44">
        <v>6.0</v>
      </c>
      <c r="P17" s="141">
        <f>O17*L17</f>
        <v>587.7</v>
      </c>
      <c r="Q17" s="40">
        <v>3.0</v>
      </c>
      <c r="R17" s="141">
        <f>Q17*L17</f>
        <v>293.85</v>
      </c>
      <c r="S17" s="44">
        <v>4.0</v>
      </c>
      <c r="T17" s="141">
        <f>S17*L17</f>
        <v>391.8</v>
      </c>
      <c r="U17" s="26">
        <f>M17+O17+Q17+S17</f>
        <v>859</v>
      </c>
      <c r="V17" s="27">
        <f>L17*U17</f>
        <v>84139.05</v>
      </c>
      <c r="W17" s="6"/>
      <c r="X17" s="28">
        <f>SMALL(E18:K18,1)+(SMALL(E18:K18,1)*0.5)</f>
        <v>140.85</v>
      </c>
      <c r="Y17" s="29">
        <f>LARGE(E18:K18,1)</f>
        <v>99.99</v>
      </c>
      <c r="Z17" s="48"/>
      <c r="AA17" s="48"/>
      <c r="AB17" s="48"/>
      <c r="AC17" s="48"/>
      <c r="AD17" s="48"/>
      <c r="AE17" s="48"/>
      <c r="AF17" s="48"/>
      <c r="AG17" s="48"/>
    </row>
    <row r="18" ht="33.0" customHeight="1">
      <c r="A18" s="30"/>
      <c r="B18" s="30"/>
      <c r="C18" s="30"/>
      <c r="D18" s="30"/>
      <c r="E18" s="41"/>
      <c r="F18" s="41"/>
      <c r="G18" s="41"/>
      <c r="H18" s="41"/>
      <c r="I18" s="41">
        <v>99.96</v>
      </c>
      <c r="J18" s="41">
        <v>93.9</v>
      </c>
      <c r="K18" s="41">
        <v>99.99</v>
      </c>
      <c r="L18" s="30"/>
      <c r="M18" s="30"/>
      <c r="N18" s="30"/>
      <c r="O18" s="30"/>
      <c r="P18" s="30"/>
      <c r="Q18" s="30"/>
      <c r="R18" s="30"/>
      <c r="S18" s="30"/>
      <c r="T18" s="30"/>
      <c r="U18" s="30"/>
      <c r="V18" s="30"/>
      <c r="W18" s="6"/>
      <c r="X18" s="35"/>
      <c r="Y18" s="36" t="b">
        <f>IF(Y17&lt;X17,TRUE,FALSE)</f>
        <v>1</v>
      </c>
      <c r="Z18" s="48"/>
      <c r="AA18" s="48"/>
      <c r="AB18" s="48"/>
      <c r="AC18" s="48"/>
      <c r="AD18" s="48"/>
      <c r="AE18" s="48"/>
      <c r="AF18" s="48"/>
      <c r="AG18" s="48"/>
    </row>
    <row r="19" ht="18.75" customHeight="1">
      <c r="A19" s="16">
        <v>9.0</v>
      </c>
      <c r="B19" s="17" t="s">
        <v>6</v>
      </c>
      <c r="C19" s="37">
        <v>817420.0</v>
      </c>
      <c r="D19" s="47" t="s">
        <v>513</v>
      </c>
      <c r="E19" s="20"/>
      <c r="F19" s="20"/>
      <c r="G19" s="20"/>
      <c r="H19" s="20"/>
      <c r="I19" s="20" t="s">
        <v>55</v>
      </c>
      <c r="J19" s="20" t="s">
        <v>56</v>
      </c>
      <c r="K19" s="20" t="s">
        <v>33</v>
      </c>
      <c r="L19" s="23">
        <v>97.95</v>
      </c>
      <c r="M19" s="24">
        <v>282.0</v>
      </c>
      <c r="N19" s="141">
        <f>M19*L19</f>
        <v>27621.9</v>
      </c>
      <c r="O19" s="24">
        <v>2.0</v>
      </c>
      <c r="P19" s="141">
        <f>O19*L19</f>
        <v>195.9</v>
      </c>
      <c r="Q19" s="40">
        <v>1.0</v>
      </c>
      <c r="R19" s="141">
        <f>Q19*L19</f>
        <v>97.95</v>
      </c>
      <c r="S19" s="24">
        <v>1.0</v>
      </c>
      <c r="T19" s="141">
        <f>S19*L19</f>
        <v>97.95</v>
      </c>
      <c r="U19" s="26">
        <f>M19+O19+Q19+S19</f>
        <v>286</v>
      </c>
      <c r="V19" s="27">
        <f>L19*U19</f>
        <v>28013.7</v>
      </c>
      <c r="W19" s="6"/>
      <c r="X19" s="28">
        <f>SMALL(E20:K20,1)+(SMALL(E20:K20,1)*0.5)</f>
        <v>140.85</v>
      </c>
      <c r="Y19" s="29">
        <f>LARGE(E20:K20,1)</f>
        <v>99.99</v>
      </c>
      <c r="Z19" s="48"/>
      <c r="AA19" s="48"/>
      <c r="AB19" s="48"/>
      <c r="AC19" s="48"/>
      <c r="AD19" s="48"/>
      <c r="AE19" s="48"/>
      <c r="AF19" s="48"/>
      <c r="AG19" s="48"/>
    </row>
    <row r="20" ht="31.5" customHeight="1">
      <c r="A20" s="30"/>
      <c r="B20" s="30"/>
      <c r="C20" s="30"/>
      <c r="D20" s="30"/>
      <c r="E20" s="41"/>
      <c r="F20" s="41"/>
      <c r="G20" s="41"/>
      <c r="H20" s="41"/>
      <c r="I20" s="41">
        <v>99.96</v>
      </c>
      <c r="J20" s="41">
        <v>93.9</v>
      </c>
      <c r="K20" s="41">
        <v>99.99</v>
      </c>
      <c r="L20" s="30"/>
      <c r="M20" s="30"/>
      <c r="N20" s="30"/>
      <c r="O20" s="30"/>
      <c r="P20" s="30"/>
      <c r="Q20" s="30"/>
      <c r="R20" s="30"/>
      <c r="S20" s="30"/>
      <c r="T20" s="30"/>
      <c r="U20" s="30"/>
      <c r="V20" s="30"/>
      <c r="W20" s="6"/>
      <c r="X20" s="35"/>
      <c r="Y20" s="36" t="b">
        <f>IF(Y19&lt;X19,TRUE,FALSE)</f>
        <v>1</v>
      </c>
      <c r="Z20" s="48"/>
      <c r="AA20" s="48"/>
      <c r="AB20" s="48"/>
      <c r="AC20" s="48"/>
      <c r="AD20" s="48"/>
      <c r="AE20" s="48"/>
      <c r="AF20" s="48"/>
      <c r="AG20" s="48"/>
    </row>
    <row r="21" ht="18.75" customHeight="1">
      <c r="A21" s="16">
        <v>10.0</v>
      </c>
      <c r="B21" s="17" t="s">
        <v>6</v>
      </c>
      <c r="C21" s="37">
        <v>803861.0</v>
      </c>
      <c r="D21" s="49" t="s">
        <v>514</v>
      </c>
      <c r="E21" s="20"/>
      <c r="F21" s="20"/>
      <c r="G21" s="20"/>
      <c r="H21" s="20"/>
      <c r="I21" s="20" t="s">
        <v>59</v>
      </c>
      <c r="J21" s="50" t="s">
        <v>60</v>
      </c>
      <c r="K21" s="20" t="s">
        <v>33</v>
      </c>
      <c r="L21" s="23">
        <v>40.26</v>
      </c>
      <c r="M21" s="24">
        <v>76.0</v>
      </c>
      <c r="N21" s="141">
        <f>M21*L21</f>
        <v>3059.76</v>
      </c>
      <c r="O21" s="24">
        <v>10.0</v>
      </c>
      <c r="P21" s="141">
        <f>O21*L21</f>
        <v>402.6</v>
      </c>
      <c r="Q21" s="40">
        <v>7.0</v>
      </c>
      <c r="R21" s="141">
        <f>Q21*L21</f>
        <v>281.82</v>
      </c>
      <c r="S21" s="24">
        <v>12.0</v>
      </c>
      <c r="T21" s="141">
        <f>S21*L21</f>
        <v>483.12</v>
      </c>
      <c r="U21" s="26">
        <f>M21+O21+Q21+S21</f>
        <v>105</v>
      </c>
      <c r="V21" s="27">
        <f>L21*U21</f>
        <v>4227.3</v>
      </c>
      <c r="W21" s="6"/>
      <c r="X21" s="28">
        <f>SMALL(E22:K22,1)+(SMALL(E22:K22,1)*0.5)</f>
        <v>53.85</v>
      </c>
      <c r="Y21" s="29">
        <f>LARGE(E22:K22,1)</f>
        <v>44.99</v>
      </c>
      <c r="Z21" s="6"/>
      <c r="AA21" s="6"/>
      <c r="AB21" s="6"/>
      <c r="AC21" s="6"/>
      <c r="AD21" s="6"/>
      <c r="AE21" s="6"/>
      <c r="AF21" s="6"/>
      <c r="AG21" s="6"/>
    </row>
    <row r="22" ht="19.5" customHeight="1">
      <c r="A22" s="30"/>
      <c r="B22" s="30"/>
      <c r="C22" s="30"/>
      <c r="D22" s="30"/>
      <c r="E22" s="41"/>
      <c r="F22" s="41"/>
      <c r="G22" s="41"/>
      <c r="H22" s="41"/>
      <c r="I22" s="41">
        <v>44.99</v>
      </c>
      <c r="J22" s="41">
        <v>39.9</v>
      </c>
      <c r="K22" s="41">
        <v>35.9</v>
      </c>
      <c r="L22" s="30"/>
      <c r="M22" s="30"/>
      <c r="N22" s="30"/>
      <c r="O22" s="30"/>
      <c r="P22" s="30"/>
      <c r="Q22" s="30"/>
      <c r="R22" s="30"/>
      <c r="S22" s="30"/>
      <c r="T22" s="30"/>
      <c r="U22" s="30"/>
      <c r="V22" s="30"/>
      <c r="W22" s="6"/>
      <c r="X22" s="35"/>
      <c r="Y22" s="36" t="b">
        <f>IF(Y21&lt;X21,TRUE,FALSE)</f>
        <v>1</v>
      </c>
      <c r="Z22" s="6"/>
      <c r="AA22" s="6"/>
      <c r="AB22" s="6"/>
      <c r="AC22" s="6"/>
      <c r="AD22" s="6"/>
      <c r="AE22" s="6"/>
      <c r="AF22" s="6"/>
      <c r="AG22" s="6"/>
    </row>
    <row r="23" ht="19.5" customHeight="1">
      <c r="A23" s="16">
        <v>11.0</v>
      </c>
      <c r="B23" s="17" t="s">
        <v>6</v>
      </c>
      <c r="C23" s="51">
        <v>817290.0</v>
      </c>
      <c r="D23" s="52" t="s">
        <v>515</v>
      </c>
      <c r="E23" s="20"/>
      <c r="F23" s="20"/>
      <c r="G23" s="21"/>
      <c r="H23" s="20"/>
      <c r="I23" s="20" t="s">
        <v>62</v>
      </c>
      <c r="J23" s="20" t="s">
        <v>33</v>
      </c>
      <c r="K23" s="20" t="s">
        <v>63</v>
      </c>
      <c r="L23" s="23">
        <v>55.21</v>
      </c>
      <c r="M23" s="40">
        <v>80.0</v>
      </c>
      <c r="N23" s="141">
        <f>M23*L23</f>
        <v>4416.8</v>
      </c>
      <c r="O23" s="24">
        <v>0.0</v>
      </c>
      <c r="P23" s="141">
        <f>O23*L23</f>
        <v>0</v>
      </c>
      <c r="Q23" s="40">
        <v>0.0</v>
      </c>
      <c r="R23" s="141">
        <f>Q23*L23</f>
        <v>0</v>
      </c>
      <c r="S23" s="24">
        <v>3.0</v>
      </c>
      <c r="T23" s="141">
        <f>S23*L23</f>
        <v>165.63</v>
      </c>
      <c r="U23" s="26">
        <f>M23+O23+Q23+S23</f>
        <v>83</v>
      </c>
      <c r="V23" s="27">
        <f>L23*U23</f>
        <v>4582.43</v>
      </c>
      <c r="W23" s="6"/>
      <c r="X23" s="28">
        <f>SMALL(E24:K24,1)+(SMALL(E24:K24,1)*0.5)</f>
        <v>63.9</v>
      </c>
      <c r="Y23" s="29">
        <f>LARGE(E24:K24,1)</f>
        <v>63.13</v>
      </c>
      <c r="Z23" s="6"/>
      <c r="AA23" s="6"/>
      <c r="AB23" s="6"/>
      <c r="AC23" s="6"/>
      <c r="AD23" s="6"/>
      <c r="AE23" s="6"/>
      <c r="AF23" s="6"/>
      <c r="AG23" s="6"/>
    </row>
    <row r="24" ht="18.0" customHeight="1">
      <c r="A24" s="30"/>
      <c r="B24" s="30"/>
      <c r="C24" s="30"/>
      <c r="D24" s="53"/>
      <c r="E24" s="41"/>
      <c r="F24" s="41"/>
      <c r="G24" s="42"/>
      <c r="H24" s="41"/>
      <c r="I24" s="41">
        <v>42.6</v>
      </c>
      <c r="J24" s="41">
        <v>63.13</v>
      </c>
      <c r="K24" s="41">
        <v>59.9</v>
      </c>
      <c r="L24" s="30"/>
      <c r="M24" s="30"/>
      <c r="N24" s="30"/>
      <c r="O24" s="30"/>
      <c r="P24" s="30"/>
      <c r="Q24" s="30"/>
      <c r="R24" s="30"/>
      <c r="S24" s="30"/>
      <c r="T24" s="30"/>
      <c r="U24" s="30"/>
      <c r="V24" s="30"/>
      <c r="W24" s="6"/>
      <c r="X24" s="35"/>
      <c r="Y24" s="36" t="b">
        <f>IF(Y23&lt;X23,TRUE,FALSE)</f>
        <v>1</v>
      </c>
      <c r="Z24" s="6"/>
      <c r="AA24" s="6"/>
      <c r="AB24" s="6"/>
      <c r="AC24" s="6"/>
      <c r="AD24" s="6"/>
      <c r="AE24" s="6"/>
      <c r="AF24" s="6"/>
      <c r="AG24" s="6"/>
    </row>
    <row r="25" ht="20.25" customHeight="1">
      <c r="A25" s="16">
        <v>12.0</v>
      </c>
      <c r="B25" s="17" t="s">
        <v>6</v>
      </c>
      <c r="C25" s="54" t="s">
        <v>64</v>
      </c>
      <c r="D25" s="38" t="s">
        <v>516</v>
      </c>
      <c r="E25" s="20"/>
      <c r="F25" s="20"/>
      <c r="G25" s="20"/>
      <c r="H25" s="20" t="s">
        <v>23</v>
      </c>
      <c r="I25" s="20" t="s">
        <v>66</v>
      </c>
      <c r="J25" s="20" t="s">
        <v>33</v>
      </c>
      <c r="K25" s="20" t="s">
        <v>67</v>
      </c>
      <c r="L25" s="23">
        <v>54.82</v>
      </c>
      <c r="M25" s="24">
        <v>83.0</v>
      </c>
      <c r="N25" s="141">
        <f>M25*L25</f>
        <v>4550.06</v>
      </c>
      <c r="O25" s="24">
        <v>0.0</v>
      </c>
      <c r="P25" s="141">
        <f>O25*L25</f>
        <v>0</v>
      </c>
      <c r="Q25" s="40">
        <v>4.0</v>
      </c>
      <c r="R25" s="141">
        <f>Q25*L25</f>
        <v>219.28</v>
      </c>
      <c r="S25" s="24">
        <v>9.0</v>
      </c>
      <c r="T25" s="141">
        <f>S25*L25</f>
        <v>493.38</v>
      </c>
      <c r="U25" s="26">
        <f>M25+O25+Q25+S25</f>
        <v>96</v>
      </c>
      <c r="V25" s="27">
        <f>L25*U25</f>
        <v>5262.72</v>
      </c>
      <c r="W25" s="6"/>
      <c r="X25" s="28">
        <f>SMALL(E26:K26,1)+(SMALL(E26:K26,1)*0.5)</f>
        <v>60</v>
      </c>
      <c r="Y25" s="29">
        <f>LARGE(E26:K26,1)</f>
        <v>61.47</v>
      </c>
      <c r="Z25" s="6"/>
      <c r="AA25" s="6"/>
      <c r="AB25" s="6"/>
      <c r="AC25" s="6"/>
      <c r="AD25" s="6"/>
      <c r="AE25" s="6"/>
      <c r="AF25" s="6"/>
      <c r="AG25" s="6"/>
    </row>
    <row r="26" ht="20.25" customHeight="1">
      <c r="A26" s="30"/>
      <c r="B26" s="30"/>
      <c r="C26" s="30"/>
      <c r="D26" s="30"/>
      <c r="E26" s="41"/>
      <c r="F26" s="41"/>
      <c r="G26" s="41"/>
      <c r="H26" s="41">
        <v>61.47</v>
      </c>
      <c r="I26" s="41">
        <v>59.99</v>
      </c>
      <c r="J26" s="41">
        <v>42.99</v>
      </c>
      <c r="K26" s="46">
        <v>40.0</v>
      </c>
      <c r="L26" s="30"/>
      <c r="M26" s="30"/>
      <c r="N26" s="30"/>
      <c r="O26" s="30"/>
      <c r="P26" s="30"/>
      <c r="Q26" s="30"/>
      <c r="R26" s="30"/>
      <c r="S26" s="30"/>
      <c r="T26" s="30"/>
      <c r="U26" s="30"/>
      <c r="V26" s="30"/>
      <c r="W26" s="6"/>
      <c r="X26" s="35"/>
      <c r="Y26" s="36" t="b">
        <f>IF(Y25&lt;X25,TRUE,FALSE)</f>
        <v>0</v>
      </c>
      <c r="Z26" s="6"/>
      <c r="AA26" s="6"/>
      <c r="AB26" s="6"/>
      <c r="AC26" s="6"/>
      <c r="AD26" s="6"/>
      <c r="AE26" s="6"/>
      <c r="AF26" s="6"/>
      <c r="AG26" s="6"/>
    </row>
    <row r="27" ht="24.0" customHeight="1">
      <c r="A27" s="16">
        <v>13.0</v>
      </c>
      <c r="B27" s="17" t="s">
        <v>6</v>
      </c>
      <c r="C27" s="51">
        <v>817291.0</v>
      </c>
      <c r="D27" s="55" t="s">
        <v>517</v>
      </c>
      <c r="E27" s="20"/>
      <c r="F27" s="20"/>
      <c r="G27" s="21" t="s">
        <v>22</v>
      </c>
      <c r="H27" s="20"/>
      <c r="I27" s="20" t="s">
        <v>69</v>
      </c>
      <c r="J27" s="20" t="s">
        <v>70</v>
      </c>
      <c r="K27" s="20" t="s">
        <v>71</v>
      </c>
      <c r="L27" s="23">
        <v>5.5</v>
      </c>
      <c r="M27" s="40">
        <v>391.0</v>
      </c>
      <c r="N27" s="141">
        <f>M27*L27</f>
        <v>2150.5</v>
      </c>
      <c r="O27" s="24">
        <v>0.0</v>
      </c>
      <c r="P27" s="141">
        <f>O27*L27</f>
        <v>0</v>
      </c>
      <c r="Q27" s="40">
        <v>3.0</v>
      </c>
      <c r="R27" s="141">
        <f>Q27*L27</f>
        <v>16.5</v>
      </c>
      <c r="S27" s="24">
        <v>6.0</v>
      </c>
      <c r="T27" s="141">
        <f>S27*L27</f>
        <v>33</v>
      </c>
      <c r="U27" s="26">
        <f>M27+O27+Q27+S27</f>
        <v>400</v>
      </c>
      <c r="V27" s="27">
        <f>L27*U27</f>
        <v>2200</v>
      </c>
      <c r="W27" s="6"/>
      <c r="X27" s="28">
        <f>SMALL(E28:K28,1)+(SMALL(E28:K28,1)*0.5)</f>
        <v>7.485</v>
      </c>
      <c r="Y27" s="29">
        <f>LARGE(E28:K28,1)</f>
        <v>7.71</v>
      </c>
      <c r="Z27" s="6"/>
      <c r="AA27" s="6"/>
      <c r="AB27" s="6"/>
      <c r="AC27" s="6"/>
      <c r="AD27" s="6"/>
      <c r="AE27" s="6"/>
      <c r="AF27" s="6"/>
      <c r="AG27" s="6"/>
    </row>
    <row r="28" ht="24.75" customHeight="1">
      <c r="A28" s="30"/>
      <c r="B28" s="30"/>
      <c r="C28" s="30"/>
      <c r="D28" s="53"/>
      <c r="E28" s="41"/>
      <c r="F28" s="41"/>
      <c r="G28" s="42">
        <v>5.53</v>
      </c>
      <c r="H28" s="41"/>
      <c r="I28" s="41">
        <v>4.99</v>
      </c>
      <c r="J28" s="41">
        <v>5.99</v>
      </c>
      <c r="K28" s="46">
        <v>7.71</v>
      </c>
      <c r="L28" s="30"/>
      <c r="M28" s="30"/>
      <c r="N28" s="30"/>
      <c r="O28" s="30"/>
      <c r="P28" s="30"/>
      <c r="Q28" s="30"/>
      <c r="R28" s="30"/>
      <c r="S28" s="30"/>
      <c r="T28" s="30"/>
      <c r="U28" s="30"/>
      <c r="V28" s="30"/>
      <c r="W28" s="6"/>
      <c r="X28" s="35"/>
      <c r="Y28" s="36" t="b">
        <f>IF(Y27&lt;X27,TRUE,FALSE)</f>
        <v>0</v>
      </c>
      <c r="Z28" s="6"/>
      <c r="AA28" s="6"/>
      <c r="AB28" s="6"/>
      <c r="AC28" s="6"/>
      <c r="AD28" s="6"/>
      <c r="AE28" s="6"/>
      <c r="AF28" s="6"/>
      <c r="AG28" s="6"/>
    </row>
    <row r="29" ht="20.25" customHeight="1">
      <c r="A29" s="16">
        <v>14.0</v>
      </c>
      <c r="B29" s="17" t="s">
        <v>6</v>
      </c>
      <c r="C29" s="51">
        <v>799824.0</v>
      </c>
      <c r="D29" s="38" t="s">
        <v>518</v>
      </c>
      <c r="E29" s="20" t="s">
        <v>20</v>
      </c>
      <c r="F29" s="20" t="s">
        <v>73</v>
      </c>
      <c r="G29" s="21" t="s">
        <v>22</v>
      </c>
      <c r="H29" s="20" t="s">
        <v>37</v>
      </c>
      <c r="I29" s="20" t="s">
        <v>74</v>
      </c>
      <c r="J29" s="20" t="s">
        <v>75</v>
      </c>
      <c r="K29" s="20" t="s">
        <v>69</v>
      </c>
      <c r="L29" s="23">
        <v>74.48</v>
      </c>
      <c r="M29" s="24">
        <v>338.0</v>
      </c>
      <c r="N29" s="141">
        <f>M29*L29</f>
        <v>25174.24</v>
      </c>
      <c r="O29" s="24">
        <v>0.0</v>
      </c>
      <c r="P29" s="141">
        <f>O29*L29</f>
        <v>0</v>
      </c>
      <c r="Q29" s="40">
        <v>4.0</v>
      </c>
      <c r="R29" s="141">
        <f>Q29*L29</f>
        <v>297.92</v>
      </c>
      <c r="S29" s="24">
        <v>4.0</v>
      </c>
      <c r="T29" s="141">
        <f>S29*L29</f>
        <v>297.92</v>
      </c>
      <c r="U29" s="26">
        <f>M29+O29+Q29+S29</f>
        <v>346</v>
      </c>
      <c r="V29" s="27">
        <f>L29*U29</f>
        <v>25770.08</v>
      </c>
      <c r="W29" s="56"/>
      <c r="X29" s="28">
        <f>SMALL(E30:K30,1)+(SMALL(E30:K30,1)*0.5)</f>
        <v>68.73</v>
      </c>
      <c r="Y29" s="29">
        <f>LARGE(E30:K30,1)</f>
        <v>99.9</v>
      </c>
      <c r="Z29" s="6"/>
      <c r="AA29" s="6"/>
      <c r="AB29" s="6"/>
      <c r="AC29" s="6"/>
      <c r="AD29" s="6"/>
      <c r="AE29" s="6"/>
      <c r="AF29" s="6"/>
      <c r="AG29" s="6"/>
    </row>
    <row r="30" ht="30.0" customHeight="1">
      <c r="A30" s="30"/>
      <c r="B30" s="30"/>
      <c r="C30" s="30"/>
      <c r="D30" s="30"/>
      <c r="E30" s="41">
        <v>84.41</v>
      </c>
      <c r="F30" s="41">
        <v>76.5</v>
      </c>
      <c r="G30" s="41">
        <v>57.0</v>
      </c>
      <c r="H30" s="46">
        <v>45.82</v>
      </c>
      <c r="I30" s="46">
        <v>99.9</v>
      </c>
      <c r="J30" s="46">
        <v>47.5</v>
      </c>
      <c r="K30" s="41">
        <v>79.99</v>
      </c>
      <c r="L30" s="30"/>
      <c r="M30" s="30"/>
      <c r="N30" s="30"/>
      <c r="O30" s="30"/>
      <c r="P30" s="30"/>
      <c r="Q30" s="30"/>
      <c r="R30" s="30"/>
      <c r="S30" s="30"/>
      <c r="T30" s="30"/>
      <c r="U30" s="30"/>
      <c r="V30" s="30"/>
      <c r="W30" s="6"/>
      <c r="X30" s="35"/>
      <c r="Y30" s="36" t="b">
        <f>IF(Y29&lt;X29,TRUE,FALSE)</f>
        <v>0</v>
      </c>
      <c r="Z30" s="6"/>
      <c r="AA30" s="6"/>
      <c r="AB30" s="6"/>
      <c r="AC30" s="6"/>
      <c r="AD30" s="6"/>
      <c r="AE30" s="6"/>
      <c r="AF30" s="6"/>
      <c r="AG30" s="6"/>
    </row>
    <row r="31" ht="20.25" customHeight="1">
      <c r="A31" s="16">
        <v>15.0</v>
      </c>
      <c r="B31" s="17" t="s">
        <v>6</v>
      </c>
      <c r="C31" s="51">
        <v>799823.0</v>
      </c>
      <c r="D31" s="38" t="s">
        <v>519</v>
      </c>
      <c r="E31" s="20" t="s">
        <v>20</v>
      </c>
      <c r="F31" s="20" t="s">
        <v>73</v>
      </c>
      <c r="G31" s="21" t="s">
        <v>22</v>
      </c>
      <c r="H31" s="20" t="s">
        <v>37</v>
      </c>
      <c r="I31" s="50" t="s">
        <v>77</v>
      </c>
      <c r="J31" s="20"/>
      <c r="K31" s="50" t="s">
        <v>78</v>
      </c>
      <c r="L31" s="23">
        <v>98.34</v>
      </c>
      <c r="M31" s="24">
        <v>527.0</v>
      </c>
      <c r="N31" s="141">
        <f>M31*L31</f>
        <v>51825.18</v>
      </c>
      <c r="O31" s="24">
        <v>0.0</v>
      </c>
      <c r="P31" s="141">
        <f>O31*L31</f>
        <v>0</v>
      </c>
      <c r="Q31" s="40">
        <v>4.0</v>
      </c>
      <c r="R31" s="141">
        <f>Q31*L31</f>
        <v>393.36</v>
      </c>
      <c r="S31" s="24">
        <v>4.0</v>
      </c>
      <c r="T31" s="141">
        <f>S31*L31</f>
        <v>393.36</v>
      </c>
      <c r="U31" s="26">
        <f>M31+O31+Q31+S31</f>
        <v>535</v>
      </c>
      <c r="V31" s="27">
        <f>L31*U31</f>
        <v>52611.9</v>
      </c>
      <c r="W31" s="6"/>
      <c r="X31" s="28">
        <f>SMALL(E32:K32,1)+(SMALL(E32:K32,1)*0.5)</f>
        <v>68.73</v>
      </c>
      <c r="Y31" s="29">
        <f>LARGE(E32:K32,1)</f>
        <v>124.3</v>
      </c>
      <c r="Z31" s="6"/>
      <c r="AA31" s="6"/>
      <c r="AB31" s="6"/>
      <c r="AC31" s="6"/>
      <c r="AD31" s="6"/>
      <c r="AE31" s="6"/>
      <c r="AF31" s="6"/>
      <c r="AG31" s="6"/>
    </row>
    <row r="32" ht="30.75" customHeight="1">
      <c r="A32" s="30"/>
      <c r="B32" s="30"/>
      <c r="C32" s="30"/>
      <c r="D32" s="30"/>
      <c r="E32" s="46">
        <v>124.3</v>
      </c>
      <c r="F32" s="41">
        <v>75.0</v>
      </c>
      <c r="G32" s="42">
        <v>95.99</v>
      </c>
      <c r="H32" s="46">
        <v>45.82</v>
      </c>
      <c r="I32" s="41">
        <v>112.46</v>
      </c>
      <c r="J32" s="41"/>
      <c r="K32" s="41">
        <v>109.9</v>
      </c>
      <c r="L32" s="30"/>
      <c r="M32" s="30"/>
      <c r="N32" s="30"/>
      <c r="O32" s="30"/>
      <c r="P32" s="30"/>
      <c r="Q32" s="30"/>
      <c r="R32" s="30"/>
      <c r="S32" s="30"/>
      <c r="T32" s="30"/>
      <c r="U32" s="30"/>
      <c r="V32" s="30"/>
      <c r="W32" s="6"/>
      <c r="X32" s="35"/>
      <c r="Y32" s="36" t="b">
        <f>IF(Y31&lt;X31,TRUE,FALSE)</f>
        <v>0</v>
      </c>
      <c r="Z32" s="6"/>
      <c r="AA32" s="6"/>
      <c r="AB32" s="6"/>
      <c r="AC32" s="6"/>
      <c r="AD32" s="6"/>
      <c r="AE32" s="6"/>
      <c r="AF32" s="6"/>
      <c r="AG32" s="6"/>
    </row>
    <row r="33" ht="21.0" customHeight="1">
      <c r="A33" s="16">
        <v>16.0</v>
      </c>
      <c r="B33" s="17" t="s">
        <v>6</v>
      </c>
      <c r="C33" s="18">
        <v>817279.0</v>
      </c>
      <c r="D33" s="38" t="s">
        <v>520</v>
      </c>
      <c r="E33" s="20"/>
      <c r="F33" s="20"/>
      <c r="G33" s="21"/>
      <c r="H33" s="20"/>
      <c r="I33" s="20" t="s">
        <v>80</v>
      </c>
      <c r="J33" s="20" t="s">
        <v>81</v>
      </c>
      <c r="K33" s="20" t="s">
        <v>82</v>
      </c>
      <c r="L33" s="23">
        <v>66.14</v>
      </c>
      <c r="M33" s="40">
        <v>100.0</v>
      </c>
      <c r="N33" s="141">
        <f>M33*L33</f>
        <v>6614</v>
      </c>
      <c r="O33" s="24">
        <v>0.0</v>
      </c>
      <c r="P33" s="141">
        <f>O33*L33</f>
        <v>0</v>
      </c>
      <c r="Q33" s="40">
        <v>0.0</v>
      </c>
      <c r="R33" s="141">
        <f>Q33*L33</f>
        <v>0</v>
      </c>
      <c r="S33" s="24">
        <v>2.0</v>
      </c>
      <c r="T33" s="141">
        <f>S33*L33</f>
        <v>132.28</v>
      </c>
      <c r="U33" s="26">
        <f>M33+O33+Q33+S33</f>
        <v>102</v>
      </c>
      <c r="V33" s="27">
        <f>L33*U33</f>
        <v>6746.28</v>
      </c>
      <c r="W33" s="6"/>
      <c r="X33" s="28">
        <f>SMALL(E34:K34,1)+(SMALL(E34:K34,1)*0.5)</f>
        <v>49.2</v>
      </c>
      <c r="Y33" s="29">
        <f>LARGE(E34:K34,1)</f>
        <v>69.9</v>
      </c>
      <c r="Z33" s="6"/>
      <c r="AA33" s="6"/>
      <c r="AB33" s="6"/>
      <c r="AC33" s="6"/>
      <c r="AD33" s="6"/>
      <c r="AE33" s="6"/>
      <c r="AF33" s="6"/>
      <c r="AG33" s="6"/>
    </row>
    <row r="34" ht="42.75" customHeight="1">
      <c r="A34" s="30"/>
      <c r="B34" s="30"/>
      <c r="C34" s="30"/>
      <c r="D34" s="30"/>
      <c r="E34" s="41"/>
      <c r="F34" s="41"/>
      <c r="G34" s="42"/>
      <c r="H34" s="41"/>
      <c r="I34" s="46">
        <v>32.8</v>
      </c>
      <c r="J34" s="41">
        <v>62.38</v>
      </c>
      <c r="K34" s="41">
        <v>69.9</v>
      </c>
      <c r="L34" s="30"/>
      <c r="M34" s="30"/>
      <c r="N34" s="30"/>
      <c r="O34" s="30"/>
      <c r="P34" s="30"/>
      <c r="Q34" s="30"/>
      <c r="R34" s="30"/>
      <c r="S34" s="30"/>
      <c r="T34" s="30"/>
      <c r="U34" s="30"/>
      <c r="V34" s="30"/>
      <c r="W34" s="6"/>
      <c r="X34" s="35"/>
      <c r="Y34" s="36" t="b">
        <f>IF(Y33&lt;X33,TRUE,FALSE)</f>
        <v>0</v>
      </c>
      <c r="Z34" s="6"/>
      <c r="AA34" s="6"/>
      <c r="AB34" s="6"/>
      <c r="AC34" s="6"/>
      <c r="AD34" s="6"/>
      <c r="AE34" s="6"/>
      <c r="AF34" s="6"/>
      <c r="AG34" s="6"/>
    </row>
    <row r="35" ht="19.5" customHeight="1">
      <c r="A35" s="16">
        <v>17.0</v>
      </c>
      <c r="B35" s="17" t="s">
        <v>6</v>
      </c>
      <c r="C35" s="18">
        <v>817274.0</v>
      </c>
      <c r="D35" s="45" t="s">
        <v>521</v>
      </c>
      <c r="E35" s="20"/>
      <c r="F35" s="20"/>
      <c r="G35" s="21"/>
      <c r="H35" s="20"/>
      <c r="I35" s="20" t="s">
        <v>84</v>
      </c>
      <c r="J35" s="20" t="s">
        <v>85</v>
      </c>
      <c r="K35" s="20" t="s">
        <v>26</v>
      </c>
      <c r="L35" s="23">
        <v>80.73</v>
      </c>
      <c r="M35" s="24">
        <v>0.0</v>
      </c>
      <c r="N35" s="141">
        <f>M35*L35</f>
        <v>0</v>
      </c>
      <c r="O35" s="24">
        <v>0.0</v>
      </c>
      <c r="P35" s="141">
        <f>O35*L35</f>
        <v>0</v>
      </c>
      <c r="Q35" s="40">
        <v>3.0</v>
      </c>
      <c r="R35" s="141">
        <f>Q35*L35</f>
        <v>242.19</v>
      </c>
      <c r="S35" s="24">
        <v>9.0</v>
      </c>
      <c r="T35" s="141">
        <f>S35*L35</f>
        <v>726.57</v>
      </c>
      <c r="U35" s="26">
        <f>M35+O35+Q35+S35</f>
        <v>12</v>
      </c>
      <c r="V35" s="27">
        <f>L35*U35</f>
        <v>968.76</v>
      </c>
      <c r="W35" s="6"/>
      <c r="X35" s="28">
        <f>SMALL(E36:K36,1)+(SMALL(E36:K36,1)*0.5)</f>
        <v>119.85</v>
      </c>
      <c r="Y35" s="29">
        <f>LARGE(E36:K36,1)</f>
        <v>81.3</v>
      </c>
      <c r="Z35" s="6"/>
      <c r="AA35" s="6"/>
      <c r="AB35" s="6"/>
      <c r="AC35" s="6"/>
      <c r="AD35" s="6"/>
      <c r="AE35" s="6"/>
      <c r="AF35" s="6"/>
      <c r="AG35" s="6"/>
    </row>
    <row r="36" ht="19.5" customHeight="1">
      <c r="A36" s="30"/>
      <c r="B36" s="30"/>
      <c r="C36" s="30"/>
      <c r="D36" s="30"/>
      <c r="E36" s="41"/>
      <c r="F36" s="41"/>
      <c r="G36" s="42"/>
      <c r="H36" s="41"/>
      <c r="I36" s="41">
        <v>81.0</v>
      </c>
      <c r="J36" s="41">
        <v>81.3</v>
      </c>
      <c r="K36" s="41">
        <v>79.9</v>
      </c>
      <c r="L36" s="30"/>
      <c r="M36" s="30"/>
      <c r="N36" s="30"/>
      <c r="O36" s="30"/>
      <c r="P36" s="30"/>
      <c r="Q36" s="30"/>
      <c r="R36" s="30"/>
      <c r="S36" s="30"/>
      <c r="T36" s="30"/>
      <c r="U36" s="30"/>
      <c r="V36" s="30"/>
      <c r="W36" s="6"/>
      <c r="X36" s="35"/>
      <c r="Y36" s="36" t="b">
        <f>IF(Y35&lt;X35,TRUE,FALSE)</f>
        <v>1</v>
      </c>
      <c r="Z36" s="6"/>
      <c r="AA36" s="6"/>
      <c r="AB36" s="6"/>
      <c r="AC36" s="6"/>
      <c r="AD36" s="6"/>
      <c r="AE36" s="6"/>
      <c r="AF36" s="6"/>
      <c r="AG36" s="6"/>
    </row>
    <row r="37" ht="21.75" customHeight="1">
      <c r="A37" s="16">
        <v>18.0</v>
      </c>
      <c r="B37" s="17" t="s">
        <v>6</v>
      </c>
      <c r="C37" s="51">
        <v>817304.0</v>
      </c>
      <c r="D37" s="38" t="s">
        <v>522</v>
      </c>
      <c r="E37" s="20"/>
      <c r="F37" s="20"/>
      <c r="G37" s="21"/>
      <c r="H37" s="20"/>
      <c r="I37" s="20" t="s">
        <v>87</v>
      </c>
      <c r="J37" s="20" t="s">
        <v>26</v>
      </c>
      <c r="K37" s="20" t="s">
        <v>88</v>
      </c>
      <c r="L37" s="23">
        <v>93.9</v>
      </c>
      <c r="M37" s="40">
        <v>60.0</v>
      </c>
      <c r="N37" s="141">
        <f>M37*L37</f>
        <v>5634</v>
      </c>
      <c r="O37" s="24">
        <v>0.0</v>
      </c>
      <c r="P37" s="141">
        <f>O37*L37</f>
        <v>0</v>
      </c>
      <c r="Q37" s="40">
        <v>1.0</v>
      </c>
      <c r="R37" s="141">
        <f>Q37*L37</f>
        <v>93.9</v>
      </c>
      <c r="S37" s="24">
        <v>1.0</v>
      </c>
      <c r="T37" s="141">
        <f>S37*L37</f>
        <v>93.9</v>
      </c>
      <c r="U37" s="26">
        <f>M37+O37+Q37+S37</f>
        <v>62</v>
      </c>
      <c r="V37" s="27">
        <f>L37*U37</f>
        <v>5821.8</v>
      </c>
      <c r="W37" s="6"/>
      <c r="X37" s="28">
        <f>SMALL(E38:K38,1)+(SMALL(E38:K38,1)*0.5)</f>
        <v>134.85</v>
      </c>
      <c r="Y37" s="29">
        <f>LARGE(E38:K38,1)</f>
        <v>98.9</v>
      </c>
      <c r="Z37" s="6"/>
      <c r="AA37" s="6"/>
      <c r="AB37" s="6"/>
      <c r="AC37" s="6"/>
      <c r="AD37" s="6"/>
      <c r="AE37" s="6"/>
      <c r="AF37" s="6"/>
      <c r="AG37" s="6"/>
    </row>
    <row r="38" ht="69.0" customHeight="1">
      <c r="A38" s="30"/>
      <c r="B38" s="30"/>
      <c r="C38" s="30"/>
      <c r="D38" s="30"/>
      <c r="E38" s="41"/>
      <c r="F38" s="41"/>
      <c r="G38" s="42"/>
      <c r="H38" s="41"/>
      <c r="I38" s="41">
        <v>92.89</v>
      </c>
      <c r="J38" s="41">
        <v>89.9</v>
      </c>
      <c r="K38" s="41">
        <v>98.9</v>
      </c>
      <c r="L38" s="30"/>
      <c r="M38" s="30"/>
      <c r="N38" s="30"/>
      <c r="O38" s="30"/>
      <c r="P38" s="30"/>
      <c r="Q38" s="30"/>
      <c r="R38" s="30"/>
      <c r="S38" s="30"/>
      <c r="T38" s="30"/>
      <c r="U38" s="30"/>
      <c r="V38" s="30"/>
      <c r="W38" s="6"/>
      <c r="X38" s="35"/>
      <c r="Y38" s="36" t="b">
        <f>IF(Y37&lt;X37,TRUE,FALSE)</f>
        <v>1</v>
      </c>
      <c r="Z38" s="6"/>
      <c r="AA38" s="6"/>
      <c r="AB38" s="6"/>
      <c r="AC38" s="6"/>
      <c r="AD38" s="6"/>
      <c r="AE38" s="6"/>
      <c r="AF38" s="6"/>
      <c r="AG38" s="6"/>
    </row>
    <row r="39" ht="19.5" customHeight="1">
      <c r="A39" s="16">
        <v>19.0</v>
      </c>
      <c r="B39" s="17" t="s">
        <v>6</v>
      </c>
      <c r="C39" s="51">
        <v>817305.0</v>
      </c>
      <c r="D39" s="38" t="s">
        <v>523</v>
      </c>
      <c r="E39" s="20"/>
      <c r="F39" s="20"/>
      <c r="G39" s="21"/>
      <c r="H39" s="20"/>
      <c r="I39" s="20" t="s">
        <v>90</v>
      </c>
      <c r="J39" s="20" t="s">
        <v>91</v>
      </c>
      <c r="K39" s="20" t="s">
        <v>92</v>
      </c>
      <c r="L39" s="23">
        <v>92.87</v>
      </c>
      <c r="M39" s="40">
        <v>60.0</v>
      </c>
      <c r="N39" s="141">
        <f>M39*L39</f>
        <v>5572.2</v>
      </c>
      <c r="O39" s="24">
        <v>0.0</v>
      </c>
      <c r="P39" s="141">
        <f>O39*L39</f>
        <v>0</v>
      </c>
      <c r="Q39" s="40">
        <v>1.0</v>
      </c>
      <c r="R39" s="141">
        <f>Q39*L39</f>
        <v>92.87</v>
      </c>
      <c r="S39" s="24">
        <v>1.0</v>
      </c>
      <c r="T39" s="141">
        <f>S39*L39</f>
        <v>92.87</v>
      </c>
      <c r="U39" s="26">
        <f>M39+O39+Q39+S39</f>
        <v>62</v>
      </c>
      <c r="V39" s="27">
        <f>L39*U39</f>
        <v>5757.94</v>
      </c>
      <c r="W39" s="6"/>
      <c r="X39" s="28">
        <f>SMALL(E40:K40,1)+(SMALL(E40:K40,1)*0.5)</f>
        <v>128.55</v>
      </c>
      <c r="Y39" s="29">
        <f>LARGE(E40:K40,1)</f>
        <v>103</v>
      </c>
      <c r="Z39" s="6"/>
      <c r="AA39" s="6"/>
      <c r="AB39" s="6"/>
      <c r="AC39" s="6"/>
      <c r="AD39" s="6"/>
      <c r="AE39" s="6"/>
      <c r="AF39" s="6"/>
      <c r="AG39" s="6"/>
    </row>
    <row r="40" ht="81.0" customHeight="1">
      <c r="A40" s="30"/>
      <c r="B40" s="30"/>
      <c r="C40" s="30"/>
      <c r="D40" s="30"/>
      <c r="E40" s="41"/>
      <c r="F40" s="41"/>
      <c r="G40" s="42"/>
      <c r="H40" s="41"/>
      <c r="I40" s="41">
        <v>103.0</v>
      </c>
      <c r="J40" s="41">
        <v>89.9</v>
      </c>
      <c r="K40" s="41">
        <v>85.7</v>
      </c>
      <c r="L40" s="30"/>
      <c r="M40" s="30"/>
      <c r="N40" s="30"/>
      <c r="O40" s="30"/>
      <c r="P40" s="30"/>
      <c r="Q40" s="30"/>
      <c r="R40" s="30"/>
      <c r="S40" s="30"/>
      <c r="T40" s="30"/>
      <c r="U40" s="30"/>
      <c r="V40" s="30"/>
      <c r="W40" s="6"/>
      <c r="X40" s="35"/>
      <c r="Y40" s="36" t="b">
        <f>IF(Y39&lt;X39,TRUE,FALSE)</f>
        <v>1</v>
      </c>
      <c r="Z40" s="6"/>
      <c r="AA40" s="6"/>
      <c r="AB40" s="6"/>
      <c r="AC40" s="6"/>
      <c r="AD40" s="6"/>
      <c r="AE40" s="6"/>
      <c r="AF40" s="6"/>
      <c r="AG40" s="6"/>
    </row>
    <row r="41" ht="19.5" customHeight="1">
      <c r="A41" s="16">
        <v>20.0</v>
      </c>
      <c r="B41" s="17" t="s">
        <v>6</v>
      </c>
      <c r="C41" s="51">
        <v>817280.0</v>
      </c>
      <c r="D41" s="57" t="s">
        <v>524</v>
      </c>
      <c r="E41" s="20" t="s">
        <v>20</v>
      </c>
      <c r="F41" s="20"/>
      <c r="G41" s="21" t="s">
        <v>22</v>
      </c>
      <c r="H41" s="20"/>
      <c r="I41" s="20" t="s">
        <v>33</v>
      </c>
      <c r="J41" s="20" t="s">
        <v>94</v>
      </c>
      <c r="K41" s="20"/>
      <c r="L41" s="23">
        <v>122.52</v>
      </c>
      <c r="M41" s="40">
        <v>150.0</v>
      </c>
      <c r="N41" s="141">
        <f>M41*L41</f>
        <v>18378</v>
      </c>
      <c r="O41" s="24">
        <v>0.0</v>
      </c>
      <c r="P41" s="141">
        <f>O41*L41</f>
        <v>0</v>
      </c>
      <c r="Q41" s="40">
        <v>0.0</v>
      </c>
      <c r="R41" s="141">
        <f>Q41*L41</f>
        <v>0</v>
      </c>
      <c r="S41" s="44">
        <v>2.0</v>
      </c>
      <c r="T41" s="141">
        <f>S41*L41</f>
        <v>245.04</v>
      </c>
      <c r="U41" s="26">
        <f>M41+O41+Q41+S41</f>
        <v>152</v>
      </c>
      <c r="V41" s="27">
        <f>L41*U41</f>
        <v>18623.04</v>
      </c>
      <c r="W41" s="6"/>
      <c r="X41" s="28">
        <f>SMALL(E42:K42,1)+(SMALL(E42:K42,1)*0.5)</f>
        <v>149.85</v>
      </c>
      <c r="Y41" s="29">
        <f>LARGE(E42:K42,1)</f>
        <v>132.01</v>
      </c>
      <c r="Z41" s="6"/>
      <c r="AA41" s="6"/>
      <c r="AB41" s="6"/>
      <c r="AC41" s="6"/>
      <c r="AD41" s="6"/>
      <c r="AE41" s="6"/>
      <c r="AF41" s="6"/>
      <c r="AG41" s="6"/>
    </row>
    <row r="42" ht="57.0" customHeight="1">
      <c r="A42" s="30"/>
      <c r="B42" s="30"/>
      <c r="C42" s="30"/>
      <c r="D42" s="30"/>
      <c r="E42" s="41">
        <v>132.01</v>
      </c>
      <c r="F42" s="41"/>
      <c r="G42" s="42">
        <v>128.16</v>
      </c>
      <c r="H42" s="41"/>
      <c r="I42" s="41">
        <v>130.0</v>
      </c>
      <c r="J42" s="41">
        <v>99.9</v>
      </c>
      <c r="K42" s="41"/>
      <c r="L42" s="30"/>
      <c r="M42" s="30"/>
      <c r="N42" s="30"/>
      <c r="O42" s="30"/>
      <c r="P42" s="30"/>
      <c r="Q42" s="30"/>
      <c r="R42" s="30"/>
      <c r="S42" s="30"/>
      <c r="T42" s="30"/>
      <c r="U42" s="30"/>
      <c r="V42" s="30"/>
      <c r="W42" s="6"/>
      <c r="X42" s="35"/>
      <c r="Y42" s="36" t="b">
        <f>IF(Y41&lt;X41,TRUE,FALSE)</f>
        <v>1</v>
      </c>
      <c r="Z42" s="6"/>
      <c r="AA42" s="6"/>
      <c r="AB42" s="6"/>
      <c r="AC42" s="6"/>
      <c r="AD42" s="6"/>
      <c r="AE42" s="6"/>
      <c r="AF42" s="6"/>
      <c r="AG42" s="6"/>
    </row>
    <row r="43" ht="19.5" customHeight="1">
      <c r="A43" s="16">
        <v>21.0</v>
      </c>
      <c r="B43" s="17" t="s">
        <v>6</v>
      </c>
      <c r="C43" s="51">
        <v>817281.0</v>
      </c>
      <c r="D43" s="38" t="s">
        <v>525</v>
      </c>
      <c r="E43" s="20" t="s">
        <v>20</v>
      </c>
      <c r="F43" s="20"/>
      <c r="G43" s="21" t="s">
        <v>22</v>
      </c>
      <c r="H43" s="20"/>
      <c r="I43" s="20" t="s">
        <v>96</v>
      </c>
      <c r="J43" s="20" t="s">
        <v>97</v>
      </c>
      <c r="K43" s="20" t="s">
        <v>98</v>
      </c>
      <c r="L43" s="23">
        <v>120.02</v>
      </c>
      <c r="M43" s="40">
        <v>140.0</v>
      </c>
      <c r="N43" s="141">
        <f>M43*L43</f>
        <v>16802.8</v>
      </c>
      <c r="O43" s="24">
        <v>0.0</v>
      </c>
      <c r="P43" s="141">
        <f>O43*L43</f>
        <v>0</v>
      </c>
      <c r="Q43" s="40">
        <v>0.0</v>
      </c>
      <c r="R43" s="141">
        <f>Q43*L43</f>
        <v>0</v>
      </c>
      <c r="S43" s="24">
        <v>2.0</v>
      </c>
      <c r="T43" s="141">
        <f>S43*L43</f>
        <v>240.04</v>
      </c>
      <c r="U43" s="26">
        <f>M43+O43+Q43+S43</f>
        <v>142</v>
      </c>
      <c r="V43" s="27">
        <f>L43*U43</f>
        <v>17042.84</v>
      </c>
      <c r="W43" s="6"/>
      <c r="X43" s="28">
        <f>SMALL(E44:K44,1)+(SMALL(E44:K44,1)*0.5)</f>
        <v>149.85</v>
      </c>
      <c r="Y43" s="29">
        <f>LARGE(E44:K44,1)</f>
        <v>280</v>
      </c>
      <c r="Z43" s="6"/>
      <c r="AA43" s="6"/>
      <c r="AB43" s="6"/>
      <c r="AC43" s="6"/>
      <c r="AD43" s="6"/>
      <c r="AE43" s="6"/>
      <c r="AF43" s="6"/>
      <c r="AG43" s="6"/>
    </row>
    <row r="44" ht="53.25" customHeight="1">
      <c r="A44" s="30"/>
      <c r="B44" s="30"/>
      <c r="C44" s="30"/>
      <c r="D44" s="30"/>
      <c r="E44" s="41">
        <v>132.01</v>
      </c>
      <c r="F44" s="41"/>
      <c r="G44" s="42">
        <v>128.16</v>
      </c>
      <c r="H44" s="41"/>
      <c r="I44" s="41">
        <v>99.9</v>
      </c>
      <c r="J44" s="46">
        <v>280.0</v>
      </c>
      <c r="K44" s="46">
        <v>160.0</v>
      </c>
      <c r="L44" s="30"/>
      <c r="M44" s="30"/>
      <c r="N44" s="30"/>
      <c r="O44" s="30"/>
      <c r="P44" s="30"/>
      <c r="Q44" s="30"/>
      <c r="R44" s="30"/>
      <c r="S44" s="30"/>
      <c r="T44" s="30"/>
      <c r="U44" s="30"/>
      <c r="V44" s="30"/>
      <c r="W44" s="6"/>
      <c r="X44" s="35"/>
      <c r="Y44" s="36" t="b">
        <f>IF(Y43&lt;X43,TRUE,FALSE)</f>
        <v>0</v>
      </c>
      <c r="Z44" s="6"/>
      <c r="AA44" s="6"/>
      <c r="AB44" s="6"/>
      <c r="AC44" s="6"/>
      <c r="AD44" s="6"/>
      <c r="AE44" s="6"/>
      <c r="AF44" s="6"/>
      <c r="AG44" s="6"/>
    </row>
    <row r="45" ht="19.5" customHeight="1">
      <c r="A45" s="16">
        <v>22.0</v>
      </c>
      <c r="B45" s="17" t="s">
        <v>6</v>
      </c>
      <c r="C45" s="51">
        <v>817282.0</v>
      </c>
      <c r="D45" s="38" t="s">
        <v>526</v>
      </c>
      <c r="E45" s="20" t="s">
        <v>20</v>
      </c>
      <c r="F45" s="20"/>
      <c r="G45" s="21" t="s">
        <v>22</v>
      </c>
      <c r="H45" s="20"/>
      <c r="I45" s="20" t="s">
        <v>100</v>
      </c>
      <c r="J45" s="50" t="s">
        <v>101</v>
      </c>
      <c r="K45" s="20" t="s">
        <v>102</v>
      </c>
      <c r="L45" s="23">
        <v>139.39</v>
      </c>
      <c r="M45" s="40">
        <v>140.0</v>
      </c>
      <c r="N45" s="141">
        <f>M45*L45</f>
        <v>19514.6</v>
      </c>
      <c r="O45" s="24">
        <v>0.0</v>
      </c>
      <c r="P45" s="141">
        <f>O45*L45</f>
        <v>0</v>
      </c>
      <c r="Q45" s="40">
        <v>0.0</v>
      </c>
      <c r="R45" s="141">
        <f>Q45*L45</f>
        <v>0</v>
      </c>
      <c r="S45" s="24">
        <v>4.0</v>
      </c>
      <c r="T45" s="141">
        <f>S45*L45</f>
        <v>557.56</v>
      </c>
      <c r="U45" s="26">
        <f>M45+O45+Q45+S45</f>
        <v>144</v>
      </c>
      <c r="V45" s="27">
        <f>L45*U45</f>
        <v>20072.16</v>
      </c>
      <c r="W45" s="6"/>
      <c r="X45" s="28">
        <f>SMALL(E46:K46,1)+(SMALL(E46:K46,1)*0.5)</f>
        <v>72.81</v>
      </c>
      <c r="Y45" s="29">
        <f>LARGE(E46:K46,1)</f>
        <v>158</v>
      </c>
      <c r="Z45" s="6"/>
      <c r="AA45" s="6"/>
      <c r="AB45" s="6"/>
      <c r="AC45" s="6"/>
      <c r="AD45" s="6"/>
      <c r="AE45" s="6"/>
      <c r="AF45" s="6"/>
      <c r="AG45" s="6"/>
    </row>
    <row r="46" ht="58.5" customHeight="1">
      <c r="A46" s="30"/>
      <c r="B46" s="30"/>
      <c r="C46" s="30"/>
      <c r="D46" s="30"/>
      <c r="E46" s="41">
        <v>132.01</v>
      </c>
      <c r="F46" s="41"/>
      <c r="G46" s="42">
        <v>128.16</v>
      </c>
      <c r="H46" s="41"/>
      <c r="I46" s="46">
        <v>48.54</v>
      </c>
      <c r="J46" s="46">
        <v>80.0</v>
      </c>
      <c r="K46" s="41">
        <v>158.0</v>
      </c>
      <c r="L46" s="30"/>
      <c r="M46" s="30"/>
      <c r="N46" s="30"/>
      <c r="O46" s="30"/>
      <c r="P46" s="30"/>
      <c r="Q46" s="30"/>
      <c r="R46" s="30"/>
      <c r="S46" s="30"/>
      <c r="T46" s="30"/>
      <c r="U46" s="30"/>
      <c r="V46" s="30"/>
      <c r="W46" s="6"/>
      <c r="X46" s="35"/>
      <c r="Y46" s="36" t="b">
        <f>IF(Y45&lt;X45,TRUE,FALSE)</f>
        <v>0</v>
      </c>
      <c r="Z46" s="6"/>
      <c r="AA46" s="6"/>
      <c r="AB46" s="6"/>
      <c r="AC46" s="6"/>
      <c r="AD46" s="6"/>
      <c r="AE46" s="6"/>
      <c r="AF46" s="6"/>
      <c r="AG46" s="6"/>
    </row>
    <row r="47" ht="19.5" customHeight="1">
      <c r="A47" s="16">
        <v>23.0</v>
      </c>
      <c r="B47" s="17" t="s">
        <v>6</v>
      </c>
      <c r="C47" s="51">
        <v>817283.0</v>
      </c>
      <c r="D47" s="38" t="s">
        <v>527</v>
      </c>
      <c r="E47" s="20"/>
      <c r="F47" s="20"/>
      <c r="G47" s="21"/>
      <c r="H47" s="20"/>
      <c r="I47" s="20" t="s">
        <v>94</v>
      </c>
      <c r="J47" s="20" t="s">
        <v>104</v>
      </c>
      <c r="K47" s="20" t="s">
        <v>105</v>
      </c>
      <c r="L47" s="23">
        <v>174.14</v>
      </c>
      <c r="M47" s="40">
        <v>90.0</v>
      </c>
      <c r="N47" s="141">
        <f>M47*L47</f>
        <v>15672.6</v>
      </c>
      <c r="O47" s="24">
        <v>0.0</v>
      </c>
      <c r="P47" s="141">
        <f>O47*L47</f>
        <v>0</v>
      </c>
      <c r="Q47" s="40">
        <v>0.0</v>
      </c>
      <c r="R47" s="141">
        <f>Q47*L47</f>
        <v>0</v>
      </c>
      <c r="S47" s="24">
        <v>2.0</v>
      </c>
      <c r="T47" s="141">
        <f>S47*L47</f>
        <v>348.28</v>
      </c>
      <c r="U47" s="26">
        <f>M47+O47+Q47+S47</f>
        <v>92</v>
      </c>
      <c r="V47" s="27">
        <f>L47*U47</f>
        <v>16020.88</v>
      </c>
      <c r="W47" s="6"/>
      <c r="X47" s="28">
        <f>SMALL(E48:K48,1)+(SMALL(E48:K48,1)*0.5)</f>
        <v>244.35</v>
      </c>
      <c r="Y47" s="29">
        <f>LARGE(E48:K48,1)</f>
        <v>180</v>
      </c>
      <c r="Z47" s="6"/>
      <c r="AA47" s="6"/>
      <c r="AB47" s="6"/>
      <c r="AC47" s="6"/>
      <c r="AD47" s="6"/>
      <c r="AE47" s="6"/>
      <c r="AF47" s="6"/>
      <c r="AG47" s="6"/>
    </row>
    <row r="48" ht="35.25" customHeight="1">
      <c r="A48" s="30"/>
      <c r="B48" s="30"/>
      <c r="C48" s="30"/>
      <c r="D48" s="30"/>
      <c r="E48" s="41"/>
      <c r="F48" s="41"/>
      <c r="G48" s="42"/>
      <c r="H48" s="41"/>
      <c r="I48" s="41">
        <v>162.9</v>
      </c>
      <c r="J48" s="41">
        <v>180.0</v>
      </c>
      <c r="K48" s="41">
        <v>179.51</v>
      </c>
      <c r="L48" s="30"/>
      <c r="M48" s="30"/>
      <c r="N48" s="30"/>
      <c r="O48" s="30"/>
      <c r="P48" s="30"/>
      <c r="Q48" s="30"/>
      <c r="R48" s="30"/>
      <c r="S48" s="30"/>
      <c r="T48" s="30"/>
      <c r="U48" s="30"/>
      <c r="V48" s="30"/>
      <c r="W48" s="6"/>
      <c r="X48" s="35"/>
      <c r="Y48" s="36" t="b">
        <f>IF(Y47&lt;X47,TRUE,FALSE)</f>
        <v>1</v>
      </c>
      <c r="Z48" s="6"/>
      <c r="AA48" s="6"/>
      <c r="AB48" s="6"/>
      <c r="AC48" s="6"/>
      <c r="AD48" s="6"/>
      <c r="AE48" s="6"/>
      <c r="AF48" s="6"/>
      <c r="AG48" s="6"/>
    </row>
    <row r="49" ht="20.25" customHeight="1">
      <c r="A49" s="16">
        <v>24.0</v>
      </c>
      <c r="B49" s="17" t="s">
        <v>6</v>
      </c>
      <c r="C49" s="51">
        <v>817302.0</v>
      </c>
      <c r="D49" s="58" t="s">
        <v>528</v>
      </c>
      <c r="E49" s="20"/>
      <c r="F49" s="20"/>
      <c r="G49" s="21"/>
      <c r="H49" s="20"/>
      <c r="I49" s="20" t="s">
        <v>29</v>
      </c>
      <c r="J49" s="20" t="s">
        <v>107</v>
      </c>
      <c r="K49" s="20" t="s">
        <v>108</v>
      </c>
      <c r="L49" s="23">
        <v>129.49</v>
      </c>
      <c r="M49" s="40">
        <v>155.0</v>
      </c>
      <c r="N49" s="141">
        <f>M49*L49</f>
        <v>20070.95</v>
      </c>
      <c r="O49" s="24">
        <v>0.0</v>
      </c>
      <c r="P49" s="141">
        <f>O49*L49</f>
        <v>0</v>
      </c>
      <c r="Q49" s="40">
        <v>0.0</v>
      </c>
      <c r="R49" s="141">
        <f>Q49*L49</f>
        <v>0</v>
      </c>
      <c r="S49" s="24">
        <v>1.0</v>
      </c>
      <c r="T49" s="141">
        <f>S49*L49</f>
        <v>129.49</v>
      </c>
      <c r="U49" s="26">
        <f>M49+O49+Q49+S49</f>
        <v>156</v>
      </c>
      <c r="V49" s="27">
        <f>L49*U49</f>
        <v>20200.44</v>
      </c>
      <c r="W49" s="6"/>
      <c r="X49" s="28">
        <f>SMALL(E50:K50,1)+(SMALL(E50:K50,1)*0.5)</f>
        <v>147.84</v>
      </c>
      <c r="Y49" s="29">
        <f>LARGE(E50:K50,1)</f>
        <v>148</v>
      </c>
      <c r="Z49" s="6"/>
      <c r="AA49" s="6"/>
      <c r="AB49" s="6"/>
      <c r="AC49" s="6"/>
      <c r="AD49" s="6"/>
      <c r="AE49" s="6"/>
      <c r="AF49" s="6"/>
      <c r="AG49" s="6"/>
    </row>
    <row r="50" ht="20.25" customHeight="1">
      <c r="A50" s="30"/>
      <c r="B50" s="30"/>
      <c r="C50" s="30"/>
      <c r="D50" s="53"/>
      <c r="E50" s="41"/>
      <c r="F50" s="41"/>
      <c r="G50" s="42"/>
      <c r="H50" s="41"/>
      <c r="I50" s="41">
        <v>98.56</v>
      </c>
      <c r="J50" s="41">
        <v>141.9</v>
      </c>
      <c r="K50" s="41">
        <v>148.0</v>
      </c>
      <c r="L50" s="30"/>
      <c r="M50" s="30"/>
      <c r="N50" s="30"/>
      <c r="O50" s="30"/>
      <c r="P50" s="30"/>
      <c r="Q50" s="30"/>
      <c r="R50" s="30"/>
      <c r="S50" s="30"/>
      <c r="T50" s="30"/>
      <c r="U50" s="30"/>
      <c r="V50" s="30"/>
      <c r="W50" s="6"/>
      <c r="X50" s="35"/>
      <c r="Y50" s="36" t="b">
        <f>IF(Y49&lt;X49,TRUE,FALSE)</f>
        <v>0</v>
      </c>
      <c r="Z50" s="6"/>
      <c r="AA50" s="6"/>
      <c r="AB50" s="6"/>
      <c r="AC50" s="6"/>
      <c r="AD50" s="6"/>
      <c r="AE50" s="6"/>
      <c r="AF50" s="6"/>
      <c r="AG50" s="6"/>
    </row>
    <row r="51" ht="20.25" customHeight="1">
      <c r="A51" s="16">
        <v>25.0</v>
      </c>
      <c r="B51" s="17" t="s">
        <v>6</v>
      </c>
      <c r="C51" s="51">
        <v>817293.0</v>
      </c>
      <c r="D51" s="57" t="s">
        <v>529</v>
      </c>
      <c r="E51" s="20"/>
      <c r="F51" s="20"/>
      <c r="G51" s="21"/>
      <c r="H51" s="20"/>
      <c r="I51" s="20" t="s">
        <v>110</v>
      </c>
      <c r="J51" s="20" t="s">
        <v>33</v>
      </c>
      <c r="K51" s="20" t="s">
        <v>111</v>
      </c>
      <c r="L51" s="23">
        <v>64.99</v>
      </c>
      <c r="M51" s="40">
        <v>80.0</v>
      </c>
      <c r="N51" s="141">
        <f>M51*L51</f>
        <v>5199.2</v>
      </c>
      <c r="O51" s="24">
        <v>0.0</v>
      </c>
      <c r="P51" s="141">
        <f>O51*L51</f>
        <v>0</v>
      </c>
      <c r="Q51" s="40">
        <v>0.0</v>
      </c>
      <c r="R51" s="141">
        <f>Q51*L51</f>
        <v>0</v>
      </c>
      <c r="S51" s="44">
        <v>3.0</v>
      </c>
      <c r="T51" s="141">
        <f>S51*L51</f>
        <v>194.97</v>
      </c>
      <c r="U51" s="26">
        <f>M51+O51+Q51+S51</f>
        <v>83</v>
      </c>
      <c r="V51" s="27">
        <f>L51*U51</f>
        <v>5394.17</v>
      </c>
      <c r="W51" s="6"/>
      <c r="X51" s="28">
        <f>SMALL(E52:K52,1)+(SMALL(E52:K52,1)*0.5)</f>
        <v>89.985</v>
      </c>
      <c r="Y51" s="29">
        <f>LARGE(E52:K52,1)</f>
        <v>74.99</v>
      </c>
      <c r="Z51" s="6"/>
      <c r="AA51" s="6"/>
      <c r="AB51" s="6"/>
      <c r="AC51" s="6"/>
      <c r="AD51" s="6"/>
      <c r="AE51" s="6"/>
      <c r="AF51" s="6"/>
      <c r="AG51" s="6"/>
    </row>
    <row r="52" ht="26.25" customHeight="1">
      <c r="A52" s="30"/>
      <c r="B52" s="30"/>
      <c r="C52" s="30"/>
      <c r="D52" s="30"/>
      <c r="E52" s="41"/>
      <c r="F52" s="41"/>
      <c r="G52" s="42"/>
      <c r="H52" s="41"/>
      <c r="I52" s="41">
        <v>59.99</v>
      </c>
      <c r="J52" s="41">
        <v>59.99</v>
      </c>
      <c r="K52" s="41">
        <v>74.99</v>
      </c>
      <c r="L52" s="30"/>
      <c r="M52" s="30"/>
      <c r="N52" s="30"/>
      <c r="O52" s="30"/>
      <c r="P52" s="30"/>
      <c r="Q52" s="30"/>
      <c r="R52" s="30"/>
      <c r="S52" s="30"/>
      <c r="T52" s="30"/>
      <c r="U52" s="30"/>
      <c r="V52" s="30"/>
      <c r="W52" s="48"/>
      <c r="X52" s="35"/>
      <c r="Y52" s="36" t="b">
        <f>IF(Y51&lt;X51,TRUE,FALSE)</f>
        <v>1</v>
      </c>
      <c r="Z52" s="48"/>
      <c r="AA52" s="48"/>
      <c r="AB52" s="48"/>
      <c r="AC52" s="48"/>
      <c r="AD52" s="48"/>
      <c r="AE52" s="48"/>
      <c r="AF52" s="48"/>
      <c r="AG52" s="48"/>
    </row>
    <row r="53" ht="18.75" customHeight="1">
      <c r="A53" s="16">
        <v>26.0</v>
      </c>
      <c r="B53" s="59" t="s">
        <v>6</v>
      </c>
      <c r="C53" s="51">
        <v>817310.0</v>
      </c>
      <c r="D53" s="60" t="s">
        <v>530</v>
      </c>
      <c r="E53" s="20"/>
      <c r="F53" s="20"/>
      <c r="G53" s="21"/>
      <c r="H53" s="20"/>
      <c r="I53" s="20" t="s">
        <v>113</v>
      </c>
      <c r="J53" s="20" t="s">
        <v>114</v>
      </c>
      <c r="K53" s="20" t="s">
        <v>115</v>
      </c>
      <c r="L53" s="23">
        <v>141.97</v>
      </c>
      <c r="M53" s="40">
        <v>55.0</v>
      </c>
      <c r="N53" s="141">
        <f>M53*L53</f>
        <v>7808.35</v>
      </c>
      <c r="O53" s="24">
        <v>0.0</v>
      </c>
      <c r="P53" s="141">
        <f>O53*L53</f>
        <v>0</v>
      </c>
      <c r="Q53" s="40">
        <v>0.0</v>
      </c>
      <c r="R53" s="141">
        <f>Q53*L53</f>
        <v>0</v>
      </c>
      <c r="S53" s="24">
        <v>2.0</v>
      </c>
      <c r="T53" s="141">
        <f>S53*L53</f>
        <v>283.94</v>
      </c>
      <c r="U53" s="26">
        <f>M53+O53+Q53+S53</f>
        <v>57</v>
      </c>
      <c r="V53" s="27">
        <f>L53*U53</f>
        <v>8092.29</v>
      </c>
      <c r="W53" s="61"/>
      <c r="X53" s="28">
        <f>SMALL(E54:K54,1)+(SMALL(E54:K54,1)*0.5)</f>
        <v>190.5</v>
      </c>
      <c r="Y53" s="29">
        <f>LARGE(E54:K54,1)</f>
        <v>159</v>
      </c>
      <c r="Z53" s="6"/>
      <c r="AA53" s="6"/>
      <c r="AB53" s="6"/>
      <c r="AC53" s="6"/>
      <c r="AD53" s="6"/>
      <c r="AE53" s="6"/>
      <c r="AF53" s="6"/>
      <c r="AG53" s="6"/>
    </row>
    <row r="54" ht="15.0" customHeight="1">
      <c r="A54" s="30"/>
      <c r="B54" s="30"/>
      <c r="C54" s="30"/>
      <c r="D54" s="53"/>
      <c r="E54" s="41"/>
      <c r="F54" s="41"/>
      <c r="G54" s="42"/>
      <c r="H54" s="41"/>
      <c r="I54" s="41">
        <v>159.0</v>
      </c>
      <c r="J54" s="41">
        <v>139.9</v>
      </c>
      <c r="K54" s="41">
        <v>127.0</v>
      </c>
      <c r="L54" s="30"/>
      <c r="M54" s="30"/>
      <c r="N54" s="30"/>
      <c r="O54" s="30"/>
      <c r="P54" s="30"/>
      <c r="Q54" s="30"/>
      <c r="R54" s="30"/>
      <c r="S54" s="30"/>
      <c r="T54" s="30"/>
      <c r="U54" s="30"/>
      <c r="V54" s="30"/>
      <c r="W54" s="61"/>
      <c r="X54" s="35"/>
      <c r="Y54" s="36" t="b">
        <f>IF(Y53&lt;X53,TRUE,FALSE)</f>
        <v>1</v>
      </c>
      <c r="Z54" s="6"/>
      <c r="AA54" s="6"/>
      <c r="AB54" s="6"/>
      <c r="AC54" s="6"/>
      <c r="AD54" s="6"/>
      <c r="AE54" s="6"/>
      <c r="AF54" s="6"/>
      <c r="AG54" s="6"/>
    </row>
    <row r="55" ht="19.5" customHeight="1">
      <c r="A55" s="16">
        <v>27.0</v>
      </c>
      <c r="B55" s="17" t="s">
        <v>6</v>
      </c>
      <c r="C55" s="37">
        <v>803863.0</v>
      </c>
      <c r="D55" s="62" t="s">
        <v>531</v>
      </c>
      <c r="E55" s="20"/>
      <c r="F55" s="20"/>
      <c r="G55" s="20"/>
      <c r="H55" s="20" t="s">
        <v>117</v>
      </c>
      <c r="I55" s="20" t="s">
        <v>118</v>
      </c>
      <c r="J55" s="20" t="s">
        <v>119</v>
      </c>
      <c r="K55" s="20" t="s">
        <v>120</v>
      </c>
      <c r="L55" s="23">
        <v>66.79</v>
      </c>
      <c r="M55" s="25">
        <v>236.0</v>
      </c>
      <c r="N55" s="141">
        <f>M55*L55</f>
        <v>15762.44</v>
      </c>
      <c r="O55" s="24">
        <v>0.0</v>
      </c>
      <c r="P55" s="141">
        <f>O55*L55</f>
        <v>0</v>
      </c>
      <c r="Q55" s="40">
        <v>4.0</v>
      </c>
      <c r="R55" s="141">
        <f>Q55*L55</f>
        <v>267.16</v>
      </c>
      <c r="S55" s="24">
        <v>5.0</v>
      </c>
      <c r="T55" s="141">
        <f>S55*L55</f>
        <v>333.95</v>
      </c>
      <c r="U55" s="26">
        <f>M55+O55+Q55+S55</f>
        <v>245</v>
      </c>
      <c r="V55" s="27">
        <f>L55*U55</f>
        <v>16363.55</v>
      </c>
      <c r="W55" s="6"/>
      <c r="X55" s="28">
        <f>SMALL(E56:K56,1)+(SMALL(E56:K56,1)*0.5)</f>
        <v>93.75</v>
      </c>
      <c r="Y55" s="29">
        <f>LARGE(E56:K56,1)</f>
        <v>69.9</v>
      </c>
      <c r="Z55" s="48"/>
      <c r="AA55" s="48"/>
      <c r="AB55" s="48"/>
      <c r="AC55" s="48"/>
      <c r="AD55" s="48"/>
      <c r="AE55" s="48"/>
      <c r="AF55" s="48"/>
      <c r="AG55" s="48"/>
    </row>
    <row r="56" ht="19.5" customHeight="1">
      <c r="A56" s="30"/>
      <c r="B56" s="30"/>
      <c r="C56" s="30"/>
      <c r="D56" s="30"/>
      <c r="E56" s="41"/>
      <c r="F56" s="41"/>
      <c r="G56" s="41"/>
      <c r="H56" s="41">
        <v>62.5</v>
      </c>
      <c r="I56" s="41">
        <v>69.9</v>
      </c>
      <c r="J56" s="41">
        <v>68.35</v>
      </c>
      <c r="K56" s="41">
        <v>66.4</v>
      </c>
      <c r="L56" s="30"/>
      <c r="M56" s="30"/>
      <c r="N56" s="30"/>
      <c r="O56" s="30"/>
      <c r="P56" s="30"/>
      <c r="Q56" s="30"/>
      <c r="R56" s="30"/>
      <c r="S56" s="30"/>
      <c r="T56" s="30"/>
      <c r="U56" s="30"/>
      <c r="V56" s="30"/>
      <c r="W56" s="6"/>
      <c r="X56" s="35"/>
      <c r="Y56" s="36" t="b">
        <f>IF(Y55&lt;X55,TRUE,FALSE)</f>
        <v>1</v>
      </c>
      <c r="Z56" s="48"/>
      <c r="AA56" s="48"/>
      <c r="AB56" s="48"/>
      <c r="AC56" s="48"/>
      <c r="AD56" s="48"/>
      <c r="AE56" s="48"/>
      <c r="AF56" s="48"/>
      <c r="AG56" s="48"/>
    </row>
    <row r="57" ht="18.0" customHeight="1">
      <c r="A57" s="16">
        <v>28.0</v>
      </c>
      <c r="B57" s="59" t="s">
        <v>6</v>
      </c>
      <c r="C57" s="18">
        <v>817285.0</v>
      </c>
      <c r="D57" s="58" t="s">
        <v>532</v>
      </c>
      <c r="E57" s="20"/>
      <c r="F57" s="20"/>
      <c r="G57" s="21"/>
      <c r="H57" s="20"/>
      <c r="I57" s="20" t="s">
        <v>122</v>
      </c>
      <c r="J57" s="20" t="s">
        <v>94</v>
      </c>
      <c r="K57" s="20" t="s">
        <v>33</v>
      </c>
      <c r="L57" s="23">
        <v>42.17</v>
      </c>
      <c r="M57" s="40">
        <v>130.0</v>
      </c>
      <c r="N57" s="141">
        <f>M57*L57</f>
        <v>5482.1</v>
      </c>
      <c r="O57" s="24">
        <v>0.0</v>
      </c>
      <c r="P57" s="141">
        <f>O57*L57</f>
        <v>0</v>
      </c>
      <c r="Q57" s="40">
        <v>0.0</v>
      </c>
      <c r="R57" s="141">
        <f>Q57*L57</f>
        <v>0</v>
      </c>
      <c r="S57" s="24">
        <v>2.0</v>
      </c>
      <c r="T57" s="141">
        <f>S57*L57</f>
        <v>84.34</v>
      </c>
      <c r="U57" s="26">
        <f>M57+O57+Q57+S57</f>
        <v>132</v>
      </c>
      <c r="V57" s="27">
        <f>L57*U57</f>
        <v>5566.44</v>
      </c>
      <c r="W57" s="6"/>
      <c r="X57" s="28">
        <f>SMALL(E58:K58,1)+(SMALL(E58:K58,1)*0.5)</f>
        <v>51.6</v>
      </c>
      <c r="Y57" s="29">
        <f>LARGE(E58:K58,1)</f>
        <v>47.2</v>
      </c>
      <c r="Z57" s="48"/>
      <c r="AA57" s="48"/>
      <c r="AB57" s="48"/>
      <c r="AC57" s="48"/>
      <c r="AD57" s="48"/>
      <c r="AE57" s="48"/>
      <c r="AF57" s="48"/>
      <c r="AG57" s="48"/>
    </row>
    <row r="58" ht="29.25" customHeight="1">
      <c r="A58" s="30"/>
      <c r="B58" s="30"/>
      <c r="C58" s="30"/>
      <c r="D58" s="53"/>
      <c r="E58" s="41"/>
      <c r="F58" s="41"/>
      <c r="G58" s="42"/>
      <c r="H58" s="41"/>
      <c r="I58" s="41">
        <v>44.9</v>
      </c>
      <c r="J58" s="41">
        <v>34.4</v>
      </c>
      <c r="K58" s="41">
        <v>47.2</v>
      </c>
      <c r="L58" s="30"/>
      <c r="M58" s="30"/>
      <c r="N58" s="30"/>
      <c r="O58" s="30"/>
      <c r="P58" s="30"/>
      <c r="Q58" s="30"/>
      <c r="R58" s="30"/>
      <c r="S58" s="30"/>
      <c r="T58" s="30"/>
      <c r="U58" s="30"/>
      <c r="V58" s="30"/>
      <c r="W58" s="63"/>
      <c r="X58" s="35"/>
      <c r="Y58" s="36" t="b">
        <f>IF(Y57&lt;X57,TRUE,FALSE)</f>
        <v>1</v>
      </c>
      <c r="Z58" s="48"/>
      <c r="AA58" s="48"/>
      <c r="AB58" s="48"/>
      <c r="AC58" s="48"/>
      <c r="AD58" s="48"/>
      <c r="AE58" s="48"/>
      <c r="AF58" s="48"/>
      <c r="AG58" s="48"/>
    </row>
    <row r="59" ht="19.5" customHeight="1">
      <c r="A59" s="16">
        <v>29.0</v>
      </c>
      <c r="B59" s="17" t="s">
        <v>6</v>
      </c>
      <c r="C59" s="51">
        <v>794515.0</v>
      </c>
      <c r="D59" s="62" t="s">
        <v>533</v>
      </c>
      <c r="E59" s="20"/>
      <c r="F59" s="20"/>
      <c r="G59" s="20"/>
      <c r="H59" s="20" t="s">
        <v>124</v>
      </c>
      <c r="I59" s="20" t="s">
        <v>125</v>
      </c>
      <c r="J59" s="20" t="s">
        <v>126</v>
      </c>
      <c r="K59" s="20" t="s">
        <v>127</v>
      </c>
      <c r="L59" s="23">
        <v>36.08</v>
      </c>
      <c r="M59" s="40">
        <v>130.0</v>
      </c>
      <c r="N59" s="141">
        <f>M59*L59</f>
        <v>4690.4</v>
      </c>
      <c r="O59" s="24">
        <v>0.0</v>
      </c>
      <c r="P59" s="141">
        <f>O59*L59</f>
        <v>0</v>
      </c>
      <c r="Q59" s="40">
        <v>3.0</v>
      </c>
      <c r="R59" s="141">
        <f>Q59*L59</f>
        <v>108.24</v>
      </c>
      <c r="S59" s="24">
        <v>7.0</v>
      </c>
      <c r="T59" s="141">
        <f>S59*L59</f>
        <v>252.56</v>
      </c>
      <c r="U59" s="26">
        <f>M59+O59+Q59+S59</f>
        <v>140</v>
      </c>
      <c r="V59" s="27">
        <f>L59*U59</f>
        <v>5051.2</v>
      </c>
      <c r="W59" s="6"/>
      <c r="X59" s="28">
        <f>SMALL(E60:K60,1)+(SMALL(E60:K60,1)*0.5)</f>
        <v>49.86</v>
      </c>
      <c r="Y59" s="29">
        <f>LARGE(E60:K60,1)</f>
        <v>57.99</v>
      </c>
      <c r="Z59" s="48"/>
      <c r="AA59" s="48"/>
      <c r="AB59" s="48"/>
      <c r="AC59" s="48"/>
      <c r="AD59" s="48"/>
      <c r="AE59" s="48"/>
      <c r="AF59" s="48"/>
      <c r="AG59" s="48"/>
    </row>
    <row r="60" ht="19.5" customHeight="1">
      <c r="A60" s="30"/>
      <c r="B60" s="30"/>
      <c r="C60" s="30"/>
      <c r="D60" s="30"/>
      <c r="E60" s="41"/>
      <c r="F60" s="41"/>
      <c r="G60" s="41"/>
      <c r="H60" s="41">
        <v>36.0</v>
      </c>
      <c r="I60" s="46">
        <v>57.99</v>
      </c>
      <c r="J60" s="41">
        <v>33.24</v>
      </c>
      <c r="K60" s="41">
        <v>39.0</v>
      </c>
      <c r="L60" s="30"/>
      <c r="M60" s="30"/>
      <c r="N60" s="30"/>
      <c r="O60" s="30"/>
      <c r="P60" s="30"/>
      <c r="Q60" s="30"/>
      <c r="R60" s="30"/>
      <c r="S60" s="30"/>
      <c r="T60" s="30"/>
      <c r="U60" s="30"/>
      <c r="V60" s="30"/>
      <c r="W60" s="6"/>
      <c r="X60" s="35"/>
      <c r="Y60" s="36" t="b">
        <f>IF(Y59&lt;X59,TRUE,FALSE)</f>
        <v>0</v>
      </c>
      <c r="Z60" s="48"/>
      <c r="AA60" s="48"/>
      <c r="AB60" s="48"/>
      <c r="AC60" s="48"/>
      <c r="AD60" s="48"/>
      <c r="AE60" s="48"/>
      <c r="AF60" s="48"/>
      <c r="AG60" s="48"/>
    </row>
    <row r="61" ht="19.5" customHeight="1">
      <c r="A61" s="16">
        <v>30.0</v>
      </c>
      <c r="B61" s="17" t="s">
        <v>6</v>
      </c>
      <c r="C61" s="51">
        <v>799837.0</v>
      </c>
      <c r="D61" s="62" t="s">
        <v>534</v>
      </c>
      <c r="E61" s="20" t="s">
        <v>20</v>
      </c>
      <c r="F61" s="20"/>
      <c r="G61" s="21" t="s">
        <v>22</v>
      </c>
      <c r="H61" s="20" t="s">
        <v>117</v>
      </c>
      <c r="I61" s="20"/>
      <c r="J61" s="20"/>
      <c r="K61" s="20" t="s">
        <v>129</v>
      </c>
      <c r="L61" s="23">
        <v>24.37</v>
      </c>
      <c r="M61" s="40">
        <v>591.0</v>
      </c>
      <c r="N61" s="141">
        <f>M61*L61</f>
        <v>14402.67</v>
      </c>
      <c r="O61" s="24">
        <v>0.0</v>
      </c>
      <c r="P61" s="141">
        <f>O61*L61</f>
        <v>0</v>
      </c>
      <c r="Q61" s="40">
        <v>3.0</v>
      </c>
      <c r="R61" s="141">
        <f>Q61*L61</f>
        <v>73.11</v>
      </c>
      <c r="S61" s="24">
        <v>0.0</v>
      </c>
      <c r="T61" s="141">
        <f>S61*L61</f>
        <v>0</v>
      </c>
      <c r="U61" s="26">
        <f>M61+O61+Q61+S61</f>
        <v>594</v>
      </c>
      <c r="V61" s="27">
        <f>L61*U61</f>
        <v>14475.78</v>
      </c>
      <c r="W61" s="6"/>
      <c r="X61" s="28">
        <f>SMALL(E62:K62,1)+(SMALL(E62:K62,1)*0.5)</f>
        <v>19.77</v>
      </c>
      <c r="Y61" s="29">
        <f>LARGE(E62:K62,1)</f>
        <v>26.9</v>
      </c>
      <c r="Z61" s="48"/>
      <c r="AA61" s="48"/>
      <c r="AB61" s="48"/>
      <c r="AC61" s="48"/>
      <c r="AD61" s="48"/>
      <c r="AE61" s="48"/>
      <c r="AF61" s="48"/>
      <c r="AG61" s="48"/>
    </row>
    <row r="62" ht="19.5" customHeight="1">
      <c r="A62" s="30"/>
      <c r="B62" s="30"/>
      <c r="C62" s="30"/>
      <c r="D62" s="30"/>
      <c r="E62" s="41">
        <v>25.0</v>
      </c>
      <c r="F62" s="41"/>
      <c r="G62" s="42">
        <v>21.2</v>
      </c>
      <c r="H62" s="46">
        <v>13.18</v>
      </c>
      <c r="I62" s="41"/>
      <c r="J62" s="41"/>
      <c r="K62" s="41">
        <v>26.9</v>
      </c>
      <c r="L62" s="30"/>
      <c r="M62" s="30"/>
      <c r="N62" s="30"/>
      <c r="O62" s="30"/>
      <c r="P62" s="30"/>
      <c r="Q62" s="30"/>
      <c r="R62" s="30"/>
      <c r="S62" s="30"/>
      <c r="T62" s="30"/>
      <c r="U62" s="30"/>
      <c r="V62" s="30"/>
      <c r="W62" s="6"/>
      <c r="X62" s="35"/>
      <c r="Y62" s="36" t="b">
        <f>IF(Y61&lt;X61,TRUE,FALSE)</f>
        <v>0</v>
      </c>
      <c r="Z62" s="48"/>
      <c r="AA62" s="48"/>
      <c r="AB62" s="48"/>
      <c r="AC62" s="48"/>
      <c r="AD62" s="48"/>
      <c r="AE62" s="48"/>
      <c r="AF62" s="48"/>
      <c r="AG62" s="48"/>
    </row>
    <row r="63" ht="22.5" customHeight="1">
      <c r="A63" s="16">
        <v>31.0</v>
      </c>
      <c r="B63" s="17" t="s">
        <v>6</v>
      </c>
      <c r="C63" s="51">
        <v>817318.0</v>
      </c>
      <c r="D63" s="64" t="s">
        <v>535</v>
      </c>
      <c r="E63" s="20"/>
      <c r="F63" s="20"/>
      <c r="G63" s="21"/>
      <c r="H63" s="20"/>
      <c r="I63" s="20" t="s">
        <v>131</v>
      </c>
      <c r="J63" s="20" t="s">
        <v>132</v>
      </c>
      <c r="K63" s="20" t="s">
        <v>31</v>
      </c>
      <c r="L63" s="23">
        <v>197.26</v>
      </c>
      <c r="M63" s="40">
        <v>1802.0</v>
      </c>
      <c r="N63" s="141">
        <f>M63*L63</f>
        <v>355462.52</v>
      </c>
      <c r="O63" s="24">
        <v>0.0</v>
      </c>
      <c r="P63" s="141">
        <f>O63*L63</f>
        <v>0</v>
      </c>
      <c r="Q63" s="40">
        <v>0.0</v>
      </c>
      <c r="R63" s="141">
        <f>Q63*L63</f>
        <v>0</v>
      </c>
      <c r="S63" s="40">
        <v>1.0</v>
      </c>
      <c r="T63" s="141">
        <f>S63*L63</f>
        <v>197.26</v>
      </c>
      <c r="U63" s="26">
        <f>M63+O63+Q63+S63</f>
        <v>1803</v>
      </c>
      <c r="V63" s="27">
        <f>L63*U63</f>
        <v>355659.78</v>
      </c>
      <c r="W63" s="61"/>
      <c r="X63" s="28">
        <f>SMALL(E64:K64,1)+(SMALL(E64:K64,1)*0.5)</f>
        <v>293.205</v>
      </c>
      <c r="Y63" s="29">
        <f>LARGE(E64:K64,1)</f>
        <v>200</v>
      </c>
      <c r="Z63" s="6"/>
      <c r="AA63" s="6"/>
      <c r="AB63" s="6"/>
      <c r="AC63" s="6"/>
      <c r="AD63" s="6"/>
      <c r="AE63" s="6"/>
      <c r="AF63" s="6"/>
      <c r="AG63" s="6"/>
    </row>
    <row r="64" ht="36.0" customHeight="1">
      <c r="A64" s="30"/>
      <c r="B64" s="30"/>
      <c r="C64" s="30"/>
      <c r="D64" s="53"/>
      <c r="E64" s="41"/>
      <c r="F64" s="41"/>
      <c r="G64" s="42"/>
      <c r="H64" s="41"/>
      <c r="I64" s="41">
        <v>196.3</v>
      </c>
      <c r="J64" s="41">
        <v>200.0</v>
      </c>
      <c r="K64" s="41">
        <v>195.47</v>
      </c>
      <c r="L64" s="30"/>
      <c r="M64" s="30"/>
      <c r="N64" s="30"/>
      <c r="O64" s="30"/>
      <c r="P64" s="30"/>
      <c r="Q64" s="30"/>
      <c r="R64" s="30"/>
      <c r="S64" s="30"/>
      <c r="T64" s="30"/>
      <c r="U64" s="30"/>
      <c r="V64" s="30"/>
      <c r="W64" s="61"/>
      <c r="X64" s="35"/>
      <c r="Y64" s="36" t="b">
        <f>IF(Y63&lt;X63,TRUE,FALSE)</f>
        <v>1</v>
      </c>
      <c r="Z64" s="6"/>
      <c r="AA64" s="6"/>
      <c r="AB64" s="6"/>
      <c r="AC64" s="6"/>
      <c r="AD64" s="6"/>
      <c r="AE64" s="6"/>
      <c r="AF64" s="6"/>
      <c r="AG64" s="6"/>
    </row>
    <row r="65" ht="23.25" customHeight="1">
      <c r="A65" s="16">
        <v>32.0</v>
      </c>
      <c r="B65" s="17" t="s">
        <v>6</v>
      </c>
      <c r="C65" s="51">
        <v>817421.0</v>
      </c>
      <c r="D65" s="65" t="s">
        <v>536</v>
      </c>
      <c r="E65" s="20"/>
      <c r="F65" s="20"/>
      <c r="G65" s="21"/>
      <c r="H65" s="20"/>
      <c r="I65" s="20" t="s">
        <v>131</v>
      </c>
      <c r="J65" s="20" t="s">
        <v>132</v>
      </c>
      <c r="K65" s="20" t="s">
        <v>31</v>
      </c>
      <c r="L65" s="23">
        <v>197.26</v>
      </c>
      <c r="M65" s="40">
        <v>601.0</v>
      </c>
      <c r="N65" s="141">
        <f>M65*L65</f>
        <v>118553.26</v>
      </c>
      <c r="O65" s="24">
        <v>0.0</v>
      </c>
      <c r="P65" s="141">
        <f>O65*L65</f>
        <v>0</v>
      </c>
      <c r="Q65" s="40">
        <v>0.0</v>
      </c>
      <c r="R65" s="141">
        <f>Q65*L65</f>
        <v>0</v>
      </c>
      <c r="S65" s="40">
        <v>0.0</v>
      </c>
      <c r="T65" s="141">
        <f>S65*L65</f>
        <v>0</v>
      </c>
      <c r="U65" s="26">
        <f>M65+O65+Q65+S65</f>
        <v>601</v>
      </c>
      <c r="V65" s="27">
        <f>L65*U65</f>
        <v>118553.26</v>
      </c>
      <c r="W65" s="6"/>
      <c r="X65" s="28">
        <f>SMALL(E66:K66,1)+(SMALL(E66:K66,1)*0.5)</f>
        <v>293.205</v>
      </c>
      <c r="Y65" s="29">
        <f>LARGE(E66:K66,1)</f>
        <v>200</v>
      </c>
      <c r="Z65" s="6"/>
      <c r="AA65" s="6"/>
      <c r="AB65" s="6"/>
      <c r="AC65" s="6"/>
      <c r="AD65" s="6"/>
      <c r="AE65" s="6"/>
      <c r="AF65" s="6"/>
      <c r="AG65" s="6"/>
    </row>
    <row r="66" ht="46.5" customHeight="1">
      <c r="A66" s="30"/>
      <c r="B66" s="30"/>
      <c r="C66" s="30"/>
      <c r="D66" s="53"/>
      <c r="E66" s="41"/>
      <c r="F66" s="41"/>
      <c r="G66" s="42"/>
      <c r="H66" s="41"/>
      <c r="I66" s="41">
        <v>196.3</v>
      </c>
      <c r="J66" s="41">
        <v>200.0</v>
      </c>
      <c r="K66" s="41">
        <v>195.47</v>
      </c>
      <c r="L66" s="30"/>
      <c r="M66" s="30"/>
      <c r="N66" s="30"/>
      <c r="O66" s="30"/>
      <c r="P66" s="30"/>
      <c r="Q66" s="30"/>
      <c r="R66" s="30"/>
      <c r="S66" s="30"/>
      <c r="T66" s="30"/>
      <c r="U66" s="30"/>
      <c r="V66" s="30"/>
      <c r="W66" s="6"/>
      <c r="X66" s="35"/>
      <c r="Y66" s="36" t="b">
        <f>IF(Y65&lt;X65,TRUE,FALSE)</f>
        <v>1</v>
      </c>
      <c r="Z66" s="6"/>
      <c r="AA66" s="6"/>
      <c r="AB66" s="6"/>
      <c r="AC66" s="6"/>
      <c r="AD66" s="6"/>
      <c r="AE66" s="6"/>
      <c r="AF66" s="6"/>
      <c r="AG66" s="6"/>
    </row>
    <row r="67" ht="18.75" customHeight="1">
      <c r="A67" s="16">
        <v>33.0</v>
      </c>
      <c r="B67" s="59" t="s">
        <v>6</v>
      </c>
      <c r="C67" s="51">
        <v>817295.0</v>
      </c>
      <c r="D67" s="38" t="s">
        <v>537</v>
      </c>
      <c r="E67" s="20"/>
      <c r="F67" s="20"/>
      <c r="G67" s="21" t="s">
        <v>22</v>
      </c>
      <c r="H67" s="20"/>
      <c r="I67" s="20" t="s">
        <v>135</v>
      </c>
      <c r="J67" s="20" t="s">
        <v>136</v>
      </c>
      <c r="K67" s="20" t="s">
        <v>137</v>
      </c>
      <c r="L67" s="23">
        <v>127.27</v>
      </c>
      <c r="M67" s="40">
        <v>12.0</v>
      </c>
      <c r="N67" s="141">
        <f>M67*L67</f>
        <v>1527.24</v>
      </c>
      <c r="O67" s="24">
        <v>0.0</v>
      </c>
      <c r="P67" s="141">
        <f>O67*L67</f>
        <v>0</v>
      </c>
      <c r="Q67" s="40">
        <v>0.0</v>
      </c>
      <c r="R67" s="141">
        <f>Q67*L67</f>
        <v>0</v>
      </c>
      <c r="S67" s="24">
        <v>2.0</v>
      </c>
      <c r="T67" s="141">
        <f>S67*L67</f>
        <v>254.54</v>
      </c>
      <c r="U67" s="26">
        <f>M67+O67+Q67+S67</f>
        <v>14</v>
      </c>
      <c r="V67" s="27">
        <f>L67*U67</f>
        <v>1781.78</v>
      </c>
      <c r="W67" s="61"/>
      <c r="X67" s="28">
        <f>SMALL(E68:K68,1)+(SMALL(E68:K68,1)*0.5)</f>
        <v>176.37</v>
      </c>
      <c r="Y67" s="29">
        <f>LARGE(E68:K68,1)</f>
        <v>139.09</v>
      </c>
      <c r="Z67" s="66"/>
      <c r="AA67" s="66"/>
      <c r="AB67" s="66"/>
      <c r="AC67" s="66"/>
      <c r="AD67" s="66"/>
      <c r="AE67" s="66"/>
      <c r="AF67" s="66"/>
      <c r="AG67" s="66"/>
    </row>
    <row r="68" ht="70.5" customHeight="1">
      <c r="A68" s="30"/>
      <c r="B68" s="30"/>
      <c r="C68" s="30"/>
      <c r="D68" s="30"/>
      <c r="E68" s="41"/>
      <c r="F68" s="41"/>
      <c r="G68" s="42">
        <v>117.58</v>
      </c>
      <c r="H68" s="41"/>
      <c r="I68" s="41">
        <v>122.9</v>
      </c>
      <c r="J68" s="41">
        <v>129.5</v>
      </c>
      <c r="K68" s="41">
        <v>139.09</v>
      </c>
      <c r="L68" s="30"/>
      <c r="M68" s="30"/>
      <c r="N68" s="30"/>
      <c r="O68" s="30"/>
      <c r="P68" s="30"/>
      <c r="Q68" s="30"/>
      <c r="R68" s="30"/>
      <c r="S68" s="30"/>
      <c r="T68" s="30"/>
      <c r="U68" s="30"/>
      <c r="V68" s="30"/>
      <c r="W68" s="61"/>
      <c r="X68" s="35"/>
      <c r="Y68" s="36" t="b">
        <f>IF(Y67&lt;X67,TRUE,FALSE)</f>
        <v>1</v>
      </c>
      <c r="Z68" s="66"/>
      <c r="AA68" s="66"/>
      <c r="AB68" s="66"/>
      <c r="AC68" s="66"/>
      <c r="AD68" s="66"/>
      <c r="AE68" s="66"/>
      <c r="AF68" s="66"/>
      <c r="AG68" s="66"/>
    </row>
    <row r="69" ht="19.5" customHeight="1">
      <c r="A69" s="16">
        <v>34.0</v>
      </c>
      <c r="B69" s="59" t="s">
        <v>6</v>
      </c>
      <c r="C69" s="51">
        <v>817286.0</v>
      </c>
      <c r="D69" s="58" t="s">
        <v>538</v>
      </c>
      <c r="E69" s="20"/>
      <c r="F69" s="20"/>
      <c r="G69" s="21"/>
      <c r="H69" s="20"/>
      <c r="I69" s="20" t="s">
        <v>139</v>
      </c>
      <c r="J69" s="20" t="s">
        <v>140</v>
      </c>
      <c r="K69" s="20" t="s">
        <v>33</v>
      </c>
      <c r="L69" s="23">
        <v>184.57</v>
      </c>
      <c r="M69" s="40">
        <v>200.0</v>
      </c>
      <c r="N69" s="141">
        <f>M69*L69</f>
        <v>36914</v>
      </c>
      <c r="O69" s="24">
        <v>0.0</v>
      </c>
      <c r="P69" s="141">
        <f>O69*L69</f>
        <v>0</v>
      </c>
      <c r="Q69" s="40">
        <v>0.0</v>
      </c>
      <c r="R69" s="141">
        <f>Q69*L69</f>
        <v>0</v>
      </c>
      <c r="S69" s="44">
        <v>1.0</v>
      </c>
      <c r="T69" s="141">
        <f>S69*L69</f>
        <v>184.57</v>
      </c>
      <c r="U69" s="26">
        <f>M69+O69+Q69+S69</f>
        <v>201</v>
      </c>
      <c r="V69" s="27">
        <f>L69*U69</f>
        <v>37098.57</v>
      </c>
      <c r="W69" s="6"/>
      <c r="X69" s="28">
        <f>SMALL(E70:K70,1)+(SMALL(E70:K70,1)*0.5)</f>
        <v>265.5</v>
      </c>
      <c r="Y69" s="29">
        <f>LARGE(E70:K70,1)</f>
        <v>188.35</v>
      </c>
      <c r="Z69" s="48"/>
      <c r="AA69" s="48"/>
      <c r="AB69" s="48"/>
      <c r="AC69" s="48"/>
      <c r="AD69" s="48"/>
      <c r="AE69" s="48"/>
      <c r="AF69" s="48"/>
      <c r="AG69" s="48"/>
    </row>
    <row r="70" ht="52.5" customHeight="1">
      <c r="A70" s="30"/>
      <c r="B70" s="30"/>
      <c r="C70" s="30"/>
      <c r="D70" s="53"/>
      <c r="E70" s="41"/>
      <c r="F70" s="41"/>
      <c r="G70" s="42"/>
      <c r="H70" s="41"/>
      <c r="I70" s="41">
        <v>188.35</v>
      </c>
      <c r="J70" s="41">
        <v>177.0</v>
      </c>
      <c r="K70" s="41">
        <v>188.35</v>
      </c>
      <c r="L70" s="30"/>
      <c r="M70" s="30"/>
      <c r="N70" s="30"/>
      <c r="O70" s="30"/>
      <c r="P70" s="30"/>
      <c r="Q70" s="30"/>
      <c r="R70" s="30"/>
      <c r="S70" s="30"/>
      <c r="T70" s="30"/>
      <c r="U70" s="30"/>
      <c r="V70" s="30"/>
      <c r="W70" s="6"/>
      <c r="X70" s="35"/>
      <c r="Y70" s="36" t="b">
        <f>IF(Y69&lt;X69,TRUE,FALSE)</f>
        <v>1</v>
      </c>
      <c r="Z70" s="48"/>
      <c r="AA70" s="48"/>
      <c r="AB70" s="48"/>
      <c r="AC70" s="48"/>
      <c r="AD70" s="48"/>
      <c r="AE70" s="48"/>
      <c r="AF70" s="48"/>
      <c r="AG70" s="48"/>
    </row>
    <row r="71" ht="19.5" customHeight="1">
      <c r="A71" s="16">
        <v>35.0</v>
      </c>
      <c r="B71" s="17" t="s">
        <v>6</v>
      </c>
      <c r="C71" s="51">
        <v>800208.0</v>
      </c>
      <c r="D71" s="67" t="s">
        <v>539</v>
      </c>
      <c r="E71" s="20"/>
      <c r="F71" s="20"/>
      <c r="G71" s="20"/>
      <c r="H71" s="20" t="s">
        <v>124</v>
      </c>
      <c r="I71" s="20" t="s">
        <v>142</v>
      </c>
      <c r="J71" s="20" t="s">
        <v>143</v>
      </c>
      <c r="K71" s="20" t="s">
        <v>34</v>
      </c>
      <c r="L71" s="23">
        <v>195.53</v>
      </c>
      <c r="M71" s="40">
        <v>26.0</v>
      </c>
      <c r="N71" s="141">
        <f>M71*L71</f>
        <v>5083.78</v>
      </c>
      <c r="O71" s="24">
        <v>16.0</v>
      </c>
      <c r="P71" s="141">
        <f>O71*L71</f>
        <v>3128.48</v>
      </c>
      <c r="Q71" s="40">
        <v>6.0</v>
      </c>
      <c r="R71" s="141">
        <f>Q71*L71</f>
        <v>1173.18</v>
      </c>
      <c r="S71" s="24">
        <v>5.0</v>
      </c>
      <c r="T71" s="141">
        <f>S71*L71</f>
        <v>977.65</v>
      </c>
      <c r="U71" s="26">
        <f>M71+O71+Q71+S71</f>
        <v>53</v>
      </c>
      <c r="V71" s="27">
        <f>L71*U71</f>
        <v>10363.09</v>
      </c>
      <c r="W71" s="48"/>
      <c r="X71" s="28">
        <f>SMALL(E72:K72,1)+(SMALL(E72:K72,1)*0.5)</f>
        <v>44.28</v>
      </c>
      <c r="Y71" s="29">
        <f>LARGE(E72:K72,1)</f>
        <v>236.8</v>
      </c>
      <c r="Z71" s="48"/>
      <c r="AA71" s="48"/>
      <c r="AB71" s="48"/>
      <c r="AC71" s="48"/>
      <c r="AD71" s="48"/>
      <c r="AE71" s="48"/>
      <c r="AF71" s="48"/>
      <c r="AG71" s="48"/>
    </row>
    <row r="72" ht="32.25" customHeight="1">
      <c r="A72" s="30"/>
      <c r="B72" s="30"/>
      <c r="C72" s="30"/>
      <c r="D72" s="30"/>
      <c r="E72" s="41"/>
      <c r="F72" s="41"/>
      <c r="G72" s="41"/>
      <c r="H72" s="46">
        <v>29.52</v>
      </c>
      <c r="I72" s="41">
        <v>159.9</v>
      </c>
      <c r="J72" s="41">
        <v>236.8</v>
      </c>
      <c r="K72" s="41">
        <v>189.9</v>
      </c>
      <c r="L72" s="30"/>
      <c r="M72" s="30"/>
      <c r="N72" s="30"/>
      <c r="O72" s="30"/>
      <c r="P72" s="30"/>
      <c r="Q72" s="30"/>
      <c r="R72" s="30"/>
      <c r="S72" s="30"/>
      <c r="T72" s="30"/>
      <c r="U72" s="30"/>
      <c r="V72" s="30"/>
      <c r="W72" s="48"/>
      <c r="X72" s="35"/>
      <c r="Y72" s="36" t="b">
        <f>IF(Y71&lt;X71,TRUE,FALSE)</f>
        <v>0</v>
      </c>
      <c r="Z72" s="48"/>
      <c r="AA72" s="48"/>
      <c r="AB72" s="48"/>
      <c r="AC72" s="48"/>
      <c r="AD72" s="48"/>
      <c r="AE72" s="48"/>
      <c r="AF72" s="48"/>
      <c r="AG72" s="48"/>
    </row>
    <row r="73" ht="19.5" customHeight="1">
      <c r="A73" s="16">
        <v>36.0</v>
      </c>
      <c r="B73" s="17" t="s">
        <v>6</v>
      </c>
      <c r="C73" s="18">
        <v>797788.0</v>
      </c>
      <c r="D73" s="62" t="s">
        <v>540</v>
      </c>
      <c r="E73" s="20"/>
      <c r="F73" s="20" t="s">
        <v>145</v>
      </c>
      <c r="G73" s="21" t="s">
        <v>22</v>
      </c>
      <c r="H73" s="20" t="s">
        <v>124</v>
      </c>
      <c r="I73" s="20" t="s">
        <v>146</v>
      </c>
      <c r="J73" s="20" t="s">
        <v>147</v>
      </c>
      <c r="K73" s="20" t="s">
        <v>140</v>
      </c>
      <c r="L73" s="23">
        <v>122.15</v>
      </c>
      <c r="M73" s="40">
        <v>434.0</v>
      </c>
      <c r="N73" s="141">
        <f>M73*L73</f>
        <v>53013.1</v>
      </c>
      <c r="O73" s="24">
        <v>0.0</v>
      </c>
      <c r="P73" s="141">
        <f>O73*L73</f>
        <v>0</v>
      </c>
      <c r="Q73" s="40">
        <v>10.0</v>
      </c>
      <c r="R73" s="141">
        <f>Q73*L73</f>
        <v>1221.5</v>
      </c>
      <c r="S73" s="24">
        <v>5.0</v>
      </c>
      <c r="T73" s="141">
        <f>S73*L73</f>
        <v>610.75</v>
      </c>
      <c r="U73" s="26">
        <f>M73+O73+Q73+S73</f>
        <v>449</v>
      </c>
      <c r="V73" s="27">
        <f>L73*U73</f>
        <v>54845.35</v>
      </c>
      <c r="W73" s="48"/>
      <c r="X73" s="28">
        <f>SMALL(E74:K74,1)+(SMALL(E74:K74,1)*0.5)</f>
        <v>170.16</v>
      </c>
      <c r="Y73" s="29">
        <f>LARGE(E74:K74,1)</f>
        <v>174</v>
      </c>
      <c r="Z73" s="48"/>
      <c r="AA73" s="48"/>
      <c r="AB73" s="48"/>
      <c r="AC73" s="48"/>
      <c r="AD73" s="48"/>
      <c r="AE73" s="48"/>
      <c r="AF73" s="48"/>
      <c r="AG73" s="48"/>
    </row>
    <row r="74" ht="20.25" customHeight="1">
      <c r="A74" s="30"/>
      <c r="B74" s="30"/>
      <c r="C74" s="30"/>
      <c r="D74" s="30"/>
      <c r="E74" s="41"/>
      <c r="F74" s="41">
        <v>120.0</v>
      </c>
      <c r="G74" s="42">
        <v>130.0</v>
      </c>
      <c r="H74" s="41">
        <v>113.44</v>
      </c>
      <c r="I74" s="41">
        <v>117.3</v>
      </c>
      <c r="J74" s="41">
        <v>130.0</v>
      </c>
      <c r="K74" s="46">
        <v>174.0</v>
      </c>
      <c r="L74" s="30"/>
      <c r="M74" s="30"/>
      <c r="N74" s="30"/>
      <c r="O74" s="30"/>
      <c r="P74" s="30"/>
      <c r="Q74" s="30"/>
      <c r="R74" s="30"/>
      <c r="S74" s="30"/>
      <c r="T74" s="30"/>
      <c r="U74" s="30"/>
      <c r="V74" s="30"/>
      <c r="W74" s="48"/>
      <c r="X74" s="35"/>
      <c r="Y74" s="36" t="b">
        <f>IF(Y73&lt;X73,TRUE,FALSE)</f>
        <v>0</v>
      </c>
      <c r="Z74" s="48"/>
      <c r="AA74" s="48"/>
      <c r="AB74" s="48"/>
      <c r="AC74" s="48"/>
      <c r="AD74" s="48"/>
      <c r="AE74" s="48"/>
      <c r="AF74" s="48"/>
      <c r="AG74" s="48"/>
    </row>
    <row r="75" ht="20.25" customHeight="1">
      <c r="A75" s="16">
        <v>37.0</v>
      </c>
      <c r="B75" s="59" t="s">
        <v>6</v>
      </c>
      <c r="C75" s="51">
        <v>817292.0</v>
      </c>
      <c r="D75" s="68" t="s">
        <v>541</v>
      </c>
      <c r="E75" s="20"/>
      <c r="F75" s="20"/>
      <c r="G75" s="21" t="s">
        <v>22</v>
      </c>
      <c r="H75" s="20"/>
      <c r="I75" s="20" t="s">
        <v>149</v>
      </c>
      <c r="J75" s="20" t="s">
        <v>150</v>
      </c>
      <c r="K75" s="20" t="s">
        <v>33</v>
      </c>
      <c r="L75" s="23">
        <v>117.85</v>
      </c>
      <c r="M75" s="40">
        <v>75.0</v>
      </c>
      <c r="N75" s="141">
        <f>M75*L75</f>
        <v>8838.75</v>
      </c>
      <c r="O75" s="24">
        <v>0.0</v>
      </c>
      <c r="P75" s="141">
        <f>O75*L75</f>
        <v>0</v>
      </c>
      <c r="Q75" s="40">
        <v>0.0</v>
      </c>
      <c r="R75" s="141">
        <f>Q75*L75</f>
        <v>0</v>
      </c>
      <c r="S75" s="24">
        <v>1.0</v>
      </c>
      <c r="T75" s="141">
        <f>S75*L75</f>
        <v>117.85</v>
      </c>
      <c r="U75" s="26">
        <f>M75+O75+Q75+S75</f>
        <v>76</v>
      </c>
      <c r="V75" s="27">
        <f>L75*U75</f>
        <v>8956.6</v>
      </c>
      <c r="W75" s="6"/>
      <c r="X75" s="28">
        <f>SMALL(E76:K76,1)+(SMALL(E76:K76,1)*0.5)</f>
        <v>123.3</v>
      </c>
      <c r="Y75" s="29">
        <f>LARGE(E76:K76,1)</f>
        <v>126.64</v>
      </c>
      <c r="Z75" s="6"/>
      <c r="AA75" s="6"/>
      <c r="AB75" s="6"/>
      <c r="AC75" s="6"/>
      <c r="AD75" s="6"/>
      <c r="AE75" s="6"/>
      <c r="AF75" s="6"/>
      <c r="AG75" s="6"/>
    </row>
    <row r="76" ht="53.25" customHeight="1">
      <c r="A76" s="30"/>
      <c r="B76" s="30"/>
      <c r="C76" s="30"/>
      <c r="D76" s="53"/>
      <c r="E76" s="41"/>
      <c r="F76" s="41"/>
      <c r="G76" s="42">
        <v>107.0</v>
      </c>
      <c r="H76" s="41"/>
      <c r="I76" s="41">
        <v>119.9</v>
      </c>
      <c r="J76" s="46">
        <v>82.2</v>
      </c>
      <c r="K76" s="41">
        <v>126.64</v>
      </c>
      <c r="L76" s="30"/>
      <c r="M76" s="30"/>
      <c r="N76" s="30"/>
      <c r="O76" s="30"/>
      <c r="P76" s="30"/>
      <c r="Q76" s="30"/>
      <c r="R76" s="30"/>
      <c r="S76" s="30"/>
      <c r="T76" s="30"/>
      <c r="U76" s="30"/>
      <c r="V76" s="30"/>
      <c r="W76" s="6"/>
      <c r="X76" s="35"/>
      <c r="Y76" s="36" t="b">
        <f>IF(Y75&lt;X75,TRUE,FALSE)</f>
        <v>0</v>
      </c>
      <c r="Z76" s="6"/>
      <c r="AA76" s="6"/>
      <c r="AB76" s="6"/>
      <c r="AC76" s="6"/>
      <c r="AD76" s="6"/>
      <c r="AE76" s="6"/>
      <c r="AF76" s="6"/>
      <c r="AG76" s="6"/>
    </row>
    <row r="77" ht="20.25" customHeight="1">
      <c r="A77" s="16">
        <v>38.0</v>
      </c>
      <c r="B77" s="59" t="s">
        <v>6</v>
      </c>
      <c r="C77" s="51">
        <v>817311.0</v>
      </c>
      <c r="D77" s="38" t="s">
        <v>542</v>
      </c>
      <c r="E77" s="20"/>
      <c r="F77" s="20"/>
      <c r="G77" s="21"/>
      <c r="H77" s="20"/>
      <c r="I77" s="20" t="s">
        <v>113</v>
      </c>
      <c r="J77" s="20" t="s">
        <v>152</v>
      </c>
      <c r="K77" s="20" t="s">
        <v>153</v>
      </c>
      <c r="L77" s="23">
        <v>106.47</v>
      </c>
      <c r="M77" s="40">
        <v>100.0</v>
      </c>
      <c r="N77" s="141">
        <f>M77*L77</f>
        <v>10647</v>
      </c>
      <c r="O77" s="24">
        <v>0.0</v>
      </c>
      <c r="P77" s="141">
        <f>O77*L77</f>
        <v>0</v>
      </c>
      <c r="Q77" s="40">
        <v>0.0</v>
      </c>
      <c r="R77" s="141">
        <f>Q77*L77</f>
        <v>0</v>
      </c>
      <c r="S77" s="25">
        <v>0.0</v>
      </c>
      <c r="T77" s="141">
        <f>S77*L77</f>
        <v>0</v>
      </c>
      <c r="U77" s="26">
        <f>M77+O77+Q77+S77</f>
        <v>100</v>
      </c>
      <c r="V77" s="27">
        <f>L77*U77</f>
        <v>10647</v>
      </c>
      <c r="W77" s="61"/>
      <c r="X77" s="28">
        <f>SMALL(E78:K78,1)+(SMALL(E78:K78,1)*0.5)</f>
        <v>143.985</v>
      </c>
      <c r="Y77" s="29">
        <f>LARGE(E78:K78,1)</f>
        <v>125</v>
      </c>
      <c r="Z77" s="6"/>
      <c r="AA77" s="6"/>
      <c r="AB77" s="6"/>
      <c r="AC77" s="6"/>
      <c r="AD77" s="6"/>
      <c r="AE77" s="6"/>
      <c r="AF77" s="6"/>
      <c r="AG77" s="6"/>
    </row>
    <row r="78" ht="19.5" customHeight="1">
      <c r="A78" s="30"/>
      <c r="B78" s="30"/>
      <c r="C78" s="30"/>
      <c r="D78" s="30"/>
      <c r="E78" s="41"/>
      <c r="F78" s="41"/>
      <c r="G78" s="42"/>
      <c r="H78" s="41"/>
      <c r="I78" s="41">
        <v>125.0</v>
      </c>
      <c r="J78" s="41">
        <v>95.99</v>
      </c>
      <c r="K78" s="41">
        <v>98.42</v>
      </c>
      <c r="L78" s="30"/>
      <c r="M78" s="30"/>
      <c r="N78" s="30"/>
      <c r="O78" s="30"/>
      <c r="P78" s="30"/>
      <c r="Q78" s="30"/>
      <c r="R78" s="30"/>
      <c r="S78" s="30"/>
      <c r="T78" s="30"/>
      <c r="U78" s="30"/>
      <c r="V78" s="30"/>
      <c r="W78" s="61"/>
      <c r="X78" s="35"/>
      <c r="Y78" s="36" t="b">
        <f>IF(Y77&lt;X77,TRUE,FALSE)</f>
        <v>1</v>
      </c>
      <c r="Z78" s="6"/>
      <c r="AA78" s="6"/>
      <c r="AB78" s="6"/>
      <c r="AC78" s="6"/>
      <c r="AD78" s="6"/>
      <c r="AE78" s="6"/>
      <c r="AF78" s="6"/>
      <c r="AG78" s="6"/>
    </row>
    <row r="79" ht="19.5" customHeight="1">
      <c r="A79" s="16">
        <v>39.0</v>
      </c>
      <c r="B79" s="17" t="s">
        <v>6</v>
      </c>
      <c r="C79" s="18">
        <v>817272.0</v>
      </c>
      <c r="D79" s="69" t="s">
        <v>543</v>
      </c>
      <c r="E79" s="20"/>
      <c r="F79" s="20"/>
      <c r="G79" s="21"/>
      <c r="H79" s="20"/>
      <c r="I79" s="20" t="s">
        <v>155</v>
      </c>
      <c r="J79" s="20" t="s">
        <v>156</v>
      </c>
      <c r="K79" s="20" t="s">
        <v>157</v>
      </c>
      <c r="L79" s="23">
        <v>53.23</v>
      </c>
      <c r="M79" s="24">
        <v>0.0</v>
      </c>
      <c r="N79" s="141">
        <f>M79*L79</f>
        <v>0</v>
      </c>
      <c r="O79" s="24">
        <v>0.0</v>
      </c>
      <c r="P79" s="141">
        <f>O79*L79</f>
        <v>0</v>
      </c>
      <c r="Q79" s="40">
        <v>3.0</v>
      </c>
      <c r="R79" s="141">
        <f>Q79*L79</f>
        <v>159.69</v>
      </c>
      <c r="S79" s="24">
        <v>10.0</v>
      </c>
      <c r="T79" s="141">
        <f>S79*L79</f>
        <v>532.3</v>
      </c>
      <c r="U79" s="26">
        <f>M79+O79+Q79+S79</f>
        <v>13</v>
      </c>
      <c r="V79" s="27">
        <f>L79*U79</f>
        <v>691.99</v>
      </c>
      <c r="W79" s="48"/>
      <c r="X79" s="28">
        <f>SMALL(E80:K80,1)+(SMALL(E80:K80,1)*0.5)</f>
        <v>67.35</v>
      </c>
      <c r="Y79" s="29">
        <f>LARGE(E80:K80,1)</f>
        <v>59.9</v>
      </c>
      <c r="Z79" s="48"/>
      <c r="AA79" s="48"/>
      <c r="AB79" s="48"/>
      <c r="AC79" s="48"/>
      <c r="AD79" s="48"/>
      <c r="AE79" s="48"/>
      <c r="AF79" s="48"/>
      <c r="AG79" s="48"/>
    </row>
    <row r="80" ht="19.5" customHeight="1">
      <c r="A80" s="30"/>
      <c r="B80" s="30"/>
      <c r="C80" s="30"/>
      <c r="D80" s="30"/>
      <c r="E80" s="41"/>
      <c r="F80" s="41"/>
      <c r="G80" s="42"/>
      <c r="H80" s="41"/>
      <c r="I80" s="41">
        <v>59.9</v>
      </c>
      <c r="J80" s="41">
        <v>54.9</v>
      </c>
      <c r="K80" s="41">
        <v>44.9</v>
      </c>
      <c r="L80" s="30"/>
      <c r="M80" s="30"/>
      <c r="N80" s="30"/>
      <c r="O80" s="30"/>
      <c r="P80" s="30"/>
      <c r="Q80" s="30"/>
      <c r="R80" s="30"/>
      <c r="S80" s="30"/>
      <c r="T80" s="30"/>
      <c r="U80" s="30"/>
      <c r="V80" s="30"/>
      <c r="W80" s="48"/>
      <c r="X80" s="35"/>
      <c r="Y80" s="36" t="b">
        <f>IF(Y79&lt;X79,TRUE,FALSE)</f>
        <v>1</v>
      </c>
      <c r="Z80" s="48"/>
      <c r="AA80" s="48"/>
      <c r="AB80" s="48"/>
      <c r="AC80" s="48"/>
      <c r="AD80" s="48"/>
      <c r="AE80" s="48"/>
      <c r="AF80" s="48"/>
      <c r="AG80" s="48"/>
    </row>
    <row r="81" ht="23.25" customHeight="1">
      <c r="A81" s="16">
        <v>40.0</v>
      </c>
      <c r="B81" s="59" t="s">
        <v>6</v>
      </c>
      <c r="C81" s="51">
        <v>817307.0</v>
      </c>
      <c r="D81" s="52" t="s">
        <v>544</v>
      </c>
      <c r="E81" s="20" t="s">
        <v>145</v>
      </c>
      <c r="F81" s="20" t="s">
        <v>159</v>
      </c>
      <c r="G81" s="21" t="s">
        <v>22</v>
      </c>
      <c r="H81" s="20"/>
      <c r="I81" s="20" t="s">
        <v>92</v>
      </c>
      <c r="J81" s="20" t="s">
        <v>90</v>
      </c>
      <c r="K81" s="20" t="s">
        <v>160</v>
      </c>
      <c r="L81" s="23">
        <v>23.83</v>
      </c>
      <c r="M81" s="40">
        <v>35.0</v>
      </c>
      <c r="N81" s="141">
        <f>M81*L81</f>
        <v>834.05</v>
      </c>
      <c r="O81" s="24">
        <v>0.0</v>
      </c>
      <c r="P81" s="141">
        <f>O81*L81</f>
        <v>0</v>
      </c>
      <c r="Q81" s="40">
        <v>2.0</v>
      </c>
      <c r="R81" s="141">
        <f>Q81*L81</f>
        <v>47.66</v>
      </c>
      <c r="S81" s="24">
        <v>5.0</v>
      </c>
      <c r="T81" s="141">
        <f>S81*L81</f>
        <v>119.15</v>
      </c>
      <c r="U81" s="26">
        <f>M81+O81+Q81+S81</f>
        <v>42</v>
      </c>
      <c r="V81" s="27">
        <f>L81*U81</f>
        <v>1000.86</v>
      </c>
      <c r="W81" s="63"/>
      <c r="X81" s="28">
        <f>SMALL(E82:K82,1)+(SMALL(E82:K82,1)*0.5)</f>
        <v>18.135</v>
      </c>
      <c r="Y81" s="29">
        <f>LARGE(E82:K82,1)</f>
        <v>39.9</v>
      </c>
      <c r="Z81" s="6"/>
      <c r="AA81" s="6"/>
      <c r="AB81" s="6"/>
      <c r="AC81" s="6"/>
      <c r="AD81" s="6"/>
      <c r="AE81" s="6"/>
      <c r="AF81" s="6"/>
      <c r="AG81" s="6"/>
    </row>
    <row r="82" ht="24.0" customHeight="1">
      <c r="A82" s="30"/>
      <c r="B82" s="30"/>
      <c r="C82" s="30"/>
      <c r="D82" s="53"/>
      <c r="E82" s="41">
        <v>22.5</v>
      </c>
      <c r="F82" s="46">
        <v>12.09</v>
      </c>
      <c r="G82" s="42">
        <v>20.7</v>
      </c>
      <c r="H82" s="41"/>
      <c r="I82" s="41">
        <v>28.3</v>
      </c>
      <c r="J82" s="46">
        <v>33.3</v>
      </c>
      <c r="K82" s="46">
        <v>39.9</v>
      </c>
      <c r="L82" s="30"/>
      <c r="M82" s="30"/>
      <c r="N82" s="30"/>
      <c r="O82" s="30"/>
      <c r="P82" s="30"/>
      <c r="Q82" s="30"/>
      <c r="R82" s="30"/>
      <c r="S82" s="30"/>
      <c r="T82" s="30"/>
      <c r="U82" s="30"/>
      <c r="V82" s="30"/>
      <c r="W82" s="63"/>
      <c r="X82" s="35"/>
      <c r="Y82" s="36" t="b">
        <f>IF(Y81&lt;X81,TRUE,FALSE)</f>
        <v>0</v>
      </c>
      <c r="Z82" s="6"/>
      <c r="AA82" s="6"/>
      <c r="AB82" s="6"/>
      <c r="AC82" s="6"/>
      <c r="AD82" s="6"/>
      <c r="AE82" s="6"/>
      <c r="AF82" s="6"/>
      <c r="AG82" s="6"/>
    </row>
    <row r="83" ht="19.5" customHeight="1">
      <c r="A83" s="16">
        <v>41.0</v>
      </c>
      <c r="B83" s="17" t="s">
        <v>6</v>
      </c>
      <c r="C83" s="51">
        <v>794495.0</v>
      </c>
      <c r="D83" s="62" t="s">
        <v>545</v>
      </c>
      <c r="E83" s="20"/>
      <c r="F83" s="20" t="s">
        <v>145</v>
      </c>
      <c r="G83" s="21" t="s">
        <v>22</v>
      </c>
      <c r="H83" s="20" t="s">
        <v>162</v>
      </c>
      <c r="I83" s="20" t="s">
        <v>546</v>
      </c>
      <c r="J83" s="20" t="s">
        <v>53</v>
      </c>
      <c r="K83" s="20" t="s">
        <v>80</v>
      </c>
      <c r="L83" s="23">
        <v>31.34</v>
      </c>
      <c r="M83" s="40">
        <v>38.0</v>
      </c>
      <c r="N83" s="141">
        <f>M83*L83</f>
        <v>1190.92</v>
      </c>
      <c r="O83" s="24">
        <v>0.0</v>
      </c>
      <c r="P83" s="141">
        <f>O83*L83</f>
        <v>0</v>
      </c>
      <c r="Q83" s="40">
        <v>4.0</v>
      </c>
      <c r="R83" s="141">
        <f>Q83*L83</f>
        <v>125.36</v>
      </c>
      <c r="S83" s="24">
        <v>15.0</v>
      </c>
      <c r="T83" s="141">
        <f>S83*L83</f>
        <v>470.1</v>
      </c>
      <c r="U83" s="26">
        <f>M83+O83+Q83+S83</f>
        <v>57</v>
      </c>
      <c r="V83" s="27">
        <f>L83*U83</f>
        <v>1786.38</v>
      </c>
      <c r="W83" s="48"/>
      <c r="X83" s="28">
        <f>SMALL(E84:K84,1)+(SMALL(E84:K84,1)*0.5)</f>
        <v>27</v>
      </c>
      <c r="Y83" s="29">
        <f>LARGE(E84:K84,1)</f>
        <v>37.23</v>
      </c>
      <c r="Z83" s="48"/>
      <c r="AA83" s="48"/>
      <c r="AB83" s="48"/>
      <c r="AC83" s="48"/>
      <c r="AD83" s="48"/>
      <c r="AE83" s="48"/>
      <c r="AF83" s="48"/>
      <c r="AG83" s="48"/>
    </row>
    <row r="84" ht="19.5" customHeight="1">
      <c r="A84" s="30"/>
      <c r="B84" s="30"/>
      <c r="C84" s="30"/>
      <c r="D84" s="30"/>
      <c r="E84" s="41"/>
      <c r="F84" s="46">
        <v>22.5</v>
      </c>
      <c r="G84" s="42">
        <v>36.0</v>
      </c>
      <c r="H84" s="46">
        <v>18.0</v>
      </c>
      <c r="I84" s="41">
        <v>37.23</v>
      </c>
      <c r="J84" s="41">
        <v>31.64</v>
      </c>
      <c r="K84" s="41">
        <v>28.8</v>
      </c>
      <c r="L84" s="30"/>
      <c r="M84" s="30"/>
      <c r="N84" s="30"/>
      <c r="O84" s="30"/>
      <c r="P84" s="30"/>
      <c r="Q84" s="30"/>
      <c r="R84" s="30"/>
      <c r="S84" s="30"/>
      <c r="T84" s="30"/>
      <c r="U84" s="30"/>
      <c r="V84" s="30"/>
      <c r="W84" s="48"/>
      <c r="X84" s="35"/>
      <c r="Y84" s="36" t="b">
        <f>IF(Y83&lt;X83,TRUE,FALSE)</f>
        <v>0</v>
      </c>
      <c r="Z84" s="48"/>
      <c r="AA84" s="48"/>
      <c r="AB84" s="48"/>
      <c r="AC84" s="48"/>
      <c r="AD84" s="48"/>
      <c r="AE84" s="48"/>
      <c r="AF84" s="48"/>
      <c r="AG84" s="48"/>
    </row>
    <row r="85" ht="19.5" customHeight="1">
      <c r="A85" s="16">
        <v>42.0</v>
      </c>
      <c r="B85" s="17" t="s">
        <v>6</v>
      </c>
      <c r="C85" s="18">
        <v>61709.0</v>
      </c>
      <c r="D85" s="62" t="s">
        <v>547</v>
      </c>
      <c r="E85" s="20"/>
      <c r="F85" s="20" t="s">
        <v>145</v>
      </c>
      <c r="G85" s="21" t="s">
        <v>22</v>
      </c>
      <c r="H85" s="20"/>
      <c r="I85" s="20" t="s">
        <v>25</v>
      </c>
      <c r="J85" s="20" t="s">
        <v>140</v>
      </c>
      <c r="K85" s="20"/>
      <c r="L85" s="23">
        <v>84.6</v>
      </c>
      <c r="M85" s="40">
        <v>111.0</v>
      </c>
      <c r="N85" s="141">
        <f>M85*L85</f>
        <v>9390.6</v>
      </c>
      <c r="O85" s="24">
        <v>0.0</v>
      </c>
      <c r="P85" s="141">
        <f>O85*L85</f>
        <v>0</v>
      </c>
      <c r="Q85" s="40">
        <v>3.0</v>
      </c>
      <c r="R85" s="141">
        <f>Q85*L85</f>
        <v>253.8</v>
      </c>
      <c r="S85" s="24">
        <v>10.0</v>
      </c>
      <c r="T85" s="141">
        <f>S85*L85</f>
        <v>846</v>
      </c>
      <c r="U85" s="26">
        <f>M85+O85+Q85+S85</f>
        <v>124</v>
      </c>
      <c r="V85" s="27">
        <f>L85*U85</f>
        <v>10490.4</v>
      </c>
      <c r="W85" s="48"/>
      <c r="X85" s="28">
        <f>SMALL(E86:K86,1)+(SMALL(E86:K86,1)*0.5)</f>
        <v>58.35</v>
      </c>
      <c r="Y85" s="29">
        <f>LARGE(E86:K86,1)</f>
        <v>92.8</v>
      </c>
      <c r="Z85" s="48"/>
      <c r="AA85" s="48"/>
      <c r="AB85" s="48"/>
      <c r="AC85" s="48"/>
      <c r="AD85" s="48"/>
      <c r="AE85" s="48"/>
      <c r="AF85" s="48"/>
      <c r="AG85" s="48"/>
    </row>
    <row r="86" ht="19.5" customHeight="1">
      <c r="A86" s="30"/>
      <c r="B86" s="30"/>
      <c r="C86" s="30"/>
      <c r="D86" s="30"/>
      <c r="E86" s="41"/>
      <c r="F86" s="41">
        <v>72.0</v>
      </c>
      <c r="G86" s="70">
        <v>38.9</v>
      </c>
      <c r="H86" s="41"/>
      <c r="I86" s="41">
        <v>89.0</v>
      </c>
      <c r="J86" s="41">
        <v>92.8</v>
      </c>
      <c r="K86" s="41"/>
      <c r="L86" s="30"/>
      <c r="M86" s="30"/>
      <c r="N86" s="30"/>
      <c r="O86" s="30"/>
      <c r="P86" s="30"/>
      <c r="Q86" s="30"/>
      <c r="R86" s="30"/>
      <c r="S86" s="30"/>
      <c r="T86" s="30"/>
      <c r="U86" s="30"/>
      <c r="V86" s="30"/>
      <c r="W86" s="48"/>
      <c r="X86" s="35"/>
      <c r="Y86" s="36" t="b">
        <f>IF(Y85&lt;X85,TRUE,FALSE)</f>
        <v>0</v>
      </c>
      <c r="Z86" s="48"/>
      <c r="AA86" s="48"/>
      <c r="AB86" s="48"/>
      <c r="AC86" s="48"/>
      <c r="AD86" s="48"/>
      <c r="AE86" s="48"/>
      <c r="AF86" s="48"/>
      <c r="AG86" s="48"/>
    </row>
    <row r="87" ht="19.5" customHeight="1">
      <c r="A87" s="16">
        <v>43.0</v>
      </c>
      <c r="B87" s="51" t="s">
        <v>6</v>
      </c>
      <c r="C87" s="51">
        <v>803864.0</v>
      </c>
      <c r="D87" s="71" t="s">
        <v>548</v>
      </c>
      <c r="E87" s="20"/>
      <c r="F87" s="20"/>
      <c r="G87" s="21"/>
      <c r="H87" s="20" t="s">
        <v>117</v>
      </c>
      <c r="I87" s="20" t="s">
        <v>167</v>
      </c>
      <c r="J87" s="20" t="s">
        <v>168</v>
      </c>
      <c r="K87" s="20" t="s">
        <v>169</v>
      </c>
      <c r="L87" s="23">
        <v>264.15</v>
      </c>
      <c r="M87" s="40">
        <v>27.0</v>
      </c>
      <c r="N87" s="141">
        <f>M87*L87</f>
        <v>7132.05</v>
      </c>
      <c r="O87" s="44">
        <v>1.0</v>
      </c>
      <c r="P87" s="141">
        <f>O87*L87</f>
        <v>264.15</v>
      </c>
      <c r="Q87" s="40">
        <v>4.0</v>
      </c>
      <c r="R87" s="141">
        <f>Q87*L87</f>
        <v>1056.6</v>
      </c>
      <c r="S87" s="44">
        <v>10.0</v>
      </c>
      <c r="T87" s="141">
        <f>S87*L87</f>
        <v>2641.5</v>
      </c>
      <c r="U87" s="26">
        <f>M87+O87+Q87+S87</f>
        <v>42</v>
      </c>
      <c r="V87" s="27">
        <f>L87*U87</f>
        <v>11094.3</v>
      </c>
      <c r="W87" s="48"/>
      <c r="X87" s="28">
        <f>SMALL(E88:K88,1)+(SMALL(E88:K88,1)*0.5)</f>
        <v>359.985</v>
      </c>
      <c r="Y87" s="29">
        <f>LARGE(E88:K88,1)</f>
        <v>299.99</v>
      </c>
      <c r="Z87" s="48"/>
      <c r="AA87" s="48"/>
      <c r="AB87" s="48"/>
      <c r="AC87" s="48"/>
      <c r="AD87" s="48"/>
      <c r="AE87" s="48"/>
      <c r="AF87" s="48"/>
      <c r="AG87" s="48"/>
    </row>
    <row r="88" ht="19.5" customHeight="1">
      <c r="A88" s="30"/>
      <c r="B88" s="30"/>
      <c r="C88" s="30"/>
      <c r="D88" s="30"/>
      <c r="E88" s="41"/>
      <c r="F88" s="41"/>
      <c r="G88" s="42"/>
      <c r="H88" s="41">
        <v>266.64</v>
      </c>
      <c r="I88" s="41">
        <v>239.99</v>
      </c>
      <c r="J88" s="41">
        <v>249.99</v>
      </c>
      <c r="K88" s="41">
        <v>299.99</v>
      </c>
      <c r="L88" s="30"/>
      <c r="M88" s="30"/>
      <c r="N88" s="30"/>
      <c r="O88" s="30"/>
      <c r="P88" s="30"/>
      <c r="Q88" s="30"/>
      <c r="R88" s="30"/>
      <c r="S88" s="30"/>
      <c r="T88" s="30"/>
      <c r="U88" s="30"/>
      <c r="V88" s="30"/>
      <c r="W88" s="48"/>
      <c r="X88" s="35"/>
      <c r="Y88" s="36" t="b">
        <f>IF(Y87&lt;X87,TRUE,FALSE)</f>
        <v>1</v>
      </c>
      <c r="Z88" s="48"/>
      <c r="AA88" s="48"/>
      <c r="AB88" s="48"/>
      <c r="AC88" s="48"/>
      <c r="AD88" s="48"/>
      <c r="AE88" s="48"/>
      <c r="AF88" s="48"/>
      <c r="AG88" s="48"/>
    </row>
    <row r="89" ht="19.5" customHeight="1">
      <c r="A89" s="16">
        <v>44.0</v>
      </c>
      <c r="B89" s="17" t="s">
        <v>6</v>
      </c>
      <c r="C89" s="51">
        <v>803865.0</v>
      </c>
      <c r="D89" s="38" t="s">
        <v>549</v>
      </c>
      <c r="E89" s="20"/>
      <c r="F89" s="20"/>
      <c r="G89" s="21"/>
      <c r="H89" s="20"/>
      <c r="I89" s="20" t="s">
        <v>171</v>
      </c>
      <c r="J89" s="20" t="s">
        <v>172</v>
      </c>
      <c r="K89" s="20" t="s">
        <v>173</v>
      </c>
      <c r="L89" s="23">
        <v>4700.1</v>
      </c>
      <c r="M89" s="40">
        <v>31.0</v>
      </c>
      <c r="N89" s="141">
        <f>M89*L89</f>
        <v>145703.1</v>
      </c>
      <c r="O89" s="24">
        <v>9.0</v>
      </c>
      <c r="P89" s="141">
        <f>O89*L89</f>
        <v>42300.9</v>
      </c>
      <c r="Q89" s="40">
        <v>4.0</v>
      </c>
      <c r="R89" s="141">
        <f>Q89*L89</f>
        <v>18800.4</v>
      </c>
      <c r="S89" s="24">
        <v>9.0</v>
      </c>
      <c r="T89" s="141">
        <f>S89*L89</f>
        <v>42300.9</v>
      </c>
      <c r="U89" s="26">
        <f>M89+O89+Q89+S89</f>
        <v>53</v>
      </c>
      <c r="V89" s="27">
        <f>L89*U89</f>
        <v>249105.3</v>
      </c>
      <c r="W89" s="48"/>
      <c r="X89" s="28">
        <f>SMALL(E90:K90,1)+(SMALL(E90:K90,1)*0.5)</f>
        <v>6021.45</v>
      </c>
      <c r="Y89" s="29">
        <f>LARGE(E90:K90,1)</f>
        <v>5180</v>
      </c>
      <c r="Z89" s="48"/>
      <c r="AA89" s="48"/>
      <c r="AB89" s="48"/>
      <c r="AC89" s="48"/>
      <c r="AD89" s="48"/>
      <c r="AE89" s="48"/>
      <c r="AF89" s="48"/>
      <c r="AG89" s="48"/>
    </row>
    <row r="90" ht="19.5" customHeight="1">
      <c r="A90" s="30"/>
      <c r="B90" s="30"/>
      <c r="C90" s="30"/>
      <c r="D90" s="30"/>
      <c r="E90" s="41"/>
      <c r="F90" s="41"/>
      <c r="G90" s="42"/>
      <c r="H90" s="41"/>
      <c r="I90" s="41">
        <v>4014.3</v>
      </c>
      <c r="J90" s="41">
        <v>5180.0</v>
      </c>
      <c r="K90" s="41">
        <v>4906.0</v>
      </c>
      <c r="L90" s="30"/>
      <c r="M90" s="30"/>
      <c r="N90" s="30"/>
      <c r="O90" s="30"/>
      <c r="P90" s="30"/>
      <c r="Q90" s="30"/>
      <c r="R90" s="30"/>
      <c r="S90" s="30"/>
      <c r="T90" s="30"/>
      <c r="U90" s="30"/>
      <c r="V90" s="30"/>
      <c r="W90" s="48"/>
      <c r="X90" s="35"/>
      <c r="Y90" s="36" t="b">
        <f>IF(Y89&lt;X89,TRUE,FALSE)</f>
        <v>1</v>
      </c>
      <c r="Z90" s="48"/>
      <c r="AA90" s="48"/>
      <c r="AB90" s="48"/>
      <c r="AC90" s="48"/>
      <c r="AD90" s="48"/>
      <c r="AE90" s="48"/>
      <c r="AF90" s="48"/>
      <c r="AG90" s="48"/>
    </row>
    <row r="91" ht="19.5" customHeight="1">
      <c r="A91" s="16">
        <v>45.0</v>
      </c>
      <c r="B91" s="59" t="s">
        <v>6</v>
      </c>
      <c r="C91" s="72">
        <v>803892.0</v>
      </c>
      <c r="D91" s="38" t="s">
        <v>550</v>
      </c>
      <c r="E91" s="20"/>
      <c r="F91" s="20"/>
      <c r="G91" s="21"/>
      <c r="H91" s="20"/>
      <c r="I91" s="20" t="s">
        <v>171</v>
      </c>
      <c r="J91" s="20" t="s">
        <v>172</v>
      </c>
      <c r="K91" s="20" t="s">
        <v>173</v>
      </c>
      <c r="L91" s="23">
        <v>4700.1</v>
      </c>
      <c r="M91" s="40">
        <v>10.0</v>
      </c>
      <c r="N91" s="141">
        <f>M91*L91</f>
        <v>47001</v>
      </c>
      <c r="O91" s="24">
        <v>3.0</v>
      </c>
      <c r="P91" s="141">
        <f>O91*L91</f>
        <v>14100.3</v>
      </c>
      <c r="Q91" s="40">
        <v>1.0</v>
      </c>
      <c r="R91" s="141">
        <f>Q91*L91</f>
        <v>4700.1</v>
      </c>
      <c r="S91" s="24">
        <v>3.0</v>
      </c>
      <c r="T91" s="141">
        <f>S91*L91</f>
        <v>14100.3</v>
      </c>
      <c r="U91" s="26">
        <f>M91+O91+Q91+S91</f>
        <v>17</v>
      </c>
      <c r="V91" s="27">
        <f>L91*U91</f>
        <v>79901.7</v>
      </c>
      <c r="W91" s="48"/>
      <c r="X91" s="28">
        <f>SMALL(E92:K92,1)+(SMALL(E92:K92,1)*0.5)</f>
        <v>6021.45</v>
      </c>
      <c r="Y91" s="29">
        <f>LARGE(E92:K92,1)</f>
        <v>5180</v>
      </c>
      <c r="Z91" s="48"/>
      <c r="AA91" s="48"/>
      <c r="AB91" s="48"/>
      <c r="AC91" s="48"/>
      <c r="AD91" s="48"/>
      <c r="AE91" s="48"/>
      <c r="AF91" s="48"/>
      <c r="AG91" s="48"/>
    </row>
    <row r="92" ht="19.5" customHeight="1">
      <c r="A92" s="30"/>
      <c r="B92" s="30"/>
      <c r="C92" s="30"/>
      <c r="D92" s="30"/>
      <c r="E92" s="41"/>
      <c r="F92" s="41"/>
      <c r="G92" s="42"/>
      <c r="H92" s="41"/>
      <c r="I92" s="41">
        <v>4014.3</v>
      </c>
      <c r="J92" s="41">
        <v>5180.0</v>
      </c>
      <c r="K92" s="41">
        <v>4906.0</v>
      </c>
      <c r="L92" s="30"/>
      <c r="M92" s="30"/>
      <c r="N92" s="30"/>
      <c r="O92" s="30"/>
      <c r="P92" s="30"/>
      <c r="Q92" s="30"/>
      <c r="R92" s="30"/>
      <c r="S92" s="30"/>
      <c r="T92" s="30"/>
      <c r="U92" s="30"/>
      <c r="V92" s="30"/>
      <c r="W92" s="48"/>
      <c r="X92" s="35"/>
      <c r="Y92" s="36" t="b">
        <f>IF(Y91&lt;X91,TRUE,FALSE)</f>
        <v>1</v>
      </c>
      <c r="Z92" s="48"/>
      <c r="AA92" s="48"/>
      <c r="AB92" s="48"/>
      <c r="AC92" s="48"/>
      <c r="AD92" s="48"/>
      <c r="AE92" s="48"/>
      <c r="AF92" s="48"/>
      <c r="AG92" s="48"/>
    </row>
    <row r="93" ht="19.5" customHeight="1">
      <c r="A93" s="16">
        <v>46.0</v>
      </c>
      <c r="B93" s="17" t="s">
        <v>6</v>
      </c>
      <c r="C93" s="51">
        <v>803866.0</v>
      </c>
      <c r="D93" s="62" t="s">
        <v>551</v>
      </c>
      <c r="E93" s="20"/>
      <c r="F93" s="20"/>
      <c r="G93" s="21"/>
      <c r="H93" s="20" t="s">
        <v>176</v>
      </c>
      <c r="I93" s="20" t="s">
        <v>177</v>
      </c>
      <c r="J93" s="20" t="s">
        <v>33</v>
      </c>
      <c r="K93" s="20" t="s">
        <v>178</v>
      </c>
      <c r="L93" s="23">
        <v>282.7</v>
      </c>
      <c r="M93" s="40">
        <v>34.0</v>
      </c>
      <c r="N93" s="141">
        <f>M93*L93</f>
        <v>9611.8</v>
      </c>
      <c r="O93" s="24">
        <v>0.0</v>
      </c>
      <c r="P93" s="141">
        <f>O93*L93</f>
        <v>0</v>
      </c>
      <c r="Q93" s="40">
        <v>5.0</v>
      </c>
      <c r="R93" s="141">
        <f>Q93*L93</f>
        <v>1413.5</v>
      </c>
      <c r="S93" s="24">
        <v>9.0</v>
      </c>
      <c r="T93" s="141">
        <f>S93*L93</f>
        <v>2544.3</v>
      </c>
      <c r="U93" s="26">
        <f>M93+O93+Q93+S93</f>
        <v>48</v>
      </c>
      <c r="V93" s="27">
        <f>L93*U93</f>
        <v>13569.6</v>
      </c>
      <c r="W93" s="48"/>
      <c r="X93" s="28">
        <f>SMALL(E94:K94,1)+(SMALL(E94:K94,1)*0.5)</f>
        <v>396</v>
      </c>
      <c r="Y93" s="29">
        <f>LARGE(E94:K94,1)</f>
        <v>325</v>
      </c>
      <c r="Z93" s="48"/>
      <c r="AA93" s="48"/>
      <c r="AB93" s="48"/>
      <c r="AC93" s="48"/>
      <c r="AD93" s="48"/>
      <c r="AE93" s="48"/>
      <c r="AF93" s="48"/>
      <c r="AG93" s="48"/>
    </row>
    <row r="94" ht="19.5" customHeight="1">
      <c r="A94" s="30"/>
      <c r="B94" s="30"/>
      <c r="C94" s="30"/>
      <c r="D94" s="30"/>
      <c r="E94" s="41"/>
      <c r="F94" s="41"/>
      <c r="G94" s="42"/>
      <c r="H94" s="41">
        <v>325.0</v>
      </c>
      <c r="I94" s="41">
        <v>269.1</v>
      </c>
      <c r="J94" s="41">
        <v>272.69</v>
      </c>
      <c r="K94" s="41">
        <v>264.0</v>
      </c>
      <c r="L94" s="30"/>
      <c r="M94" s="30"/>
      <c r="N94" s="30"/>
      <c r="O94" s="30"/>
      <c r="P94" s="30"/>
      <c r="Q94" s="30"/>
      <c r="R94" s="30"/>
      <c r="S94" s="30"/>
      <c r="T94" s="30"/>
      <c r="U94" s="30"/>
      <c r="V94" s="30"/>
      <c r="W94" s="48"/>
      <c r="X94" s="35"/>
      <c r="Y94" s="36" t="b">
        <f>IF(Y93&lt;X93,TRUE,FALSE)</f>
        <v>1</v>
      </c>
      <c r="Z94" s="48"/>
      <c r="AA94" s="48"/>
      <c r="AB94" s="48"/>
      <c r="AC94" s="48"/>
      <c r="AD94" s="48"/>
      <c r="AE94" s="48"/>
      <c r="AF94" s="48"/>
      <c r="AG94" s="48"/>
    </row>
    <row r="95" ht="19.5" customHeight="1">
      <c r="A95" s="16">
        <v>47.0</v>
      </c>
      <c r="B95" s="17" t="s">
        <v>6</v>
      </c>
      <c r="C95" s="51">
        <v>807304.0</v>
      </c>
      <c r="D95" s="73" t="s">
        <v>552</v>
      </c>
      <c r="E95" s="20"/>
      <c r="F95" s="20" t="s">
        <v>145</v>
      </c>
      <c r="G95" s="21" t="s">
        <v>22</v>
      </c>
      <c r="H95" s="20" t="s">
        <v>162</v>
      </c>
      <c r="I95" s="20" t="s">
        <v>26</v>
      </c>
      <c r="J95" s="20" t="s">
        <v>180</v>
      </c>
      <c r="K95" s="20" t="s">
        <v>181</v>
      </c>
      <c r="L95" s="23">
        <v>38.79</v>
      </c>
      <c r="M95" s="40">
        <v>118.0</v>
      </c>
      <c r="N95" s="141">
        <f>M95*L95</f>
        <v>4577.22</v>
      </c>
      <c r="O95" s="24">
        <v>12.0</v>
      </c>
      <c r="P95" s="141">
        <f>O95*L95</f>
        <v>465.48</v>
      </c>
      <c r="Q95" s="40">
        <v>4.0</v>
      </c>
      <c r="R95" s="141">
        <f>Q95*L95</f>
        <v>155.16</v>
      </c>
      <c r="S95" s="24">
        <v>10.0</v>
      </c>
      <c r="T95" s="141">
        <f>S95*L95</f>
        <v>387.9</v>
      </c>
      <c r="U95" s="26">
        <f>M95+O95+Q95+S95</f>
        <v>144</v>
      </c>
      <c r="V95" s="27">
        <f>L95*U95</f>
        <v>5585.76</v>
      </c>
      <c r="W95" s="48"/>
      <c r="X95" s="28">
        <f>SMALL(E96:K96,1)+(SMALL(E96:K96,1)*0.5)</f>
        <v>22.5</v>
      </c>
      <c r="Y95" s="29">
        <f>LARGE(E96:K96,1)</f>
        <v>67.9</v>
      </c>
      <c r="Z95" s="48"/>
      <c r="AA95" s="48"/>
      <c r="AB95" s="48"/>
      <c r="AC95" s="48"/>
      <c r="AD95" s="48"/>
      <c r="AE95" s="48"/>
      <c r="AF95" s="48"/>
      <c r="AG95" s="48"/>
    </row>
    <row r="96" ht="19.5" customHeight="1">
      <c r="A96" s="30"/>
      <c r="B96" s="30"/>
      <c r="C96" s="30"/>
      <c r="D96" s="53"/>
      <c r="E96" s="41"/>
      <c r="F96" s="46">
        <v>15.0</v>
      </c>
      <c r="G96" s="41">
        <v>41.48</v>
      </c>
      <c r="H96" s="41">
        <v>34.77</v>
      </c>
      <c r="I96" s="41">
        <v>39.9</v>
      </c>
      <c r="J96" s="41">
        <v>38.99</v>
      </c>
      <c r="K96" s="46">
        <v>67.9</v>
      </c>
      <c r="L96" s="30"/>
      <c r="M96" s="30"/>
      <c r="N96" s="30"/>
      <c r="O96" s="30"/>
      <c r="P96" s="30"/>
      <c r="Q96" s="30"/>
      <c r="R96" s="30"/>
      <c r="S96" s="30"/>
      <c r="T96" s="30"/>
      <c r="U96" s="30"/>
      <c r="V96" s="30"/>
      <c r="W96" s="48"/>
      <c r="X96" s="35"/>
      <c r="Y96" s="36" t="b">
        <f>IF(Y95&lt;X95,TRUE,FALSE)</f>
        <v>0</v>
      </c>
      <c r="Z96" s="48"/>
      <c r="AA96" s="48"/>
      <c r="AB96" s="48"/>
      <c r="AC96" s="48"/>
      <c r="AD96" s="48"/>
      <c r="AE96" s="48"/>
      <c r="AF96" s="48"/>
      <c r="AG96" s="48"/>
    </row>
    <row r="97" ht="19.5" customHeight="1">
      <c r="A97" s="16">
        <v>48.0</v>
      </c>
      <c r="B97" s="17" t="s">
        <v>6</v>
      </c>
      <c r="C97" s="18">
        <v>797767.0</v>
      </c>
      <c r="D97" s="38" t="s">
        <v>553</v>
      </c>
      <c r="E97" s="20"/>
      <c r="F97" s="20" t="s">
        <v>145</v>
      </c>
      <c r="G97" s="21"/>
      <c r="H97" s="20" t="s">
        <v>183</v>
      </c>
      <c r="I97" s="20" t="s">
        <v>184</v>
      </c>
      <c r="J97" s="20" t="s">
        <v>139</v>
      </c>
      <c r="K97" s="20" t="s">
        <v>185</v>
      </c>
      <c r="L97" s="23">
        <v>1566.9</v>
      </c>
      <c r="M97" s="40">
        <v>53.0</v>
      </c>
      <c r="N97" s="141">
        <f>M97*L97</f>
        <v>83045.7</v>
      </c>
      <c r="O97" s="24">
        <v>3.0</v>
      </c>
      <c r="P97" s="141">
        <f>O97*L97</f>
        <v>4700.7</v>
      </c>
      <c r="Q97" s="40">
        <v>0.0</v>
      </c>
      <c r="R97" s="141">
        <f>Q97*L97</f>
        <v>0</v>
      </c>
      <c r="S97" s="24">
        <v>0.0</v>
      </c>
      <c r="T97" s="141">
        <f>S97*L97</f>
        <v>0</v>
      </c>
      <c r="U97" s="26">
        <f>M97+O97+Q97+S97</f>
        <v>56</v>
      </c>
      <c r="V97" s="27">
        <f>L97*U97</f>
        <v>87746.4</v>
      </c>
      <c r="W97" s="48"/>
      <c r="X97" s="28">
        <f>SMALL(E98:K98,1)+(SMALL(E98:K98,1)*0.5)</f>
        <v>673.5</v>
      </c>
      <c r="Y97" s="29">
        <f>LARGE(E98:K98,1)</f>
        <v>1716.8</v>
      </c>
      <c r="Z97" s="48"/>
      <c r="AA97" s="48"/>
      <c r="AB97" s="48"/>
      <c r="AC97" s="48"/>
      <c r="AD97" s="48"/>
      <c r="AE97" s="48"/>
      <c r="AF97" s="48"/>
      <c r="AG97" s="48"/>
    </row>
    <row r="98" ht="67.5" customHeight="1">
      <c r="A98" s="30"/>
      <c r="B98" s="30"/>
      <c r="C98" s="30"/>
      <c r="D98" s="30"/>
      <c r="E98" s="41"/>
      <c r="F98" s="41">
        <v>1400.0</v>
      </c>
      <c r="G98" s="42"/>
      <c r="H98" s="46">
        <v>449.0</v>
      </c>
      <c r="I98" s="41">
        <v>1716.8</v>
      </c>
      <c r="J98" s="41">
        <v>1716.8</v>
      </c>
      <c r="K98" s="41">
        <v>1434.0</v>
      </c>
      <c r="L98" s="30"/>
      <c r="M98" s="30"/>
      <c r="N98" s="30"/>
      <c r="O98" s="30"/>
      <c r="P98" s="30"/>
      <c r="Q98" s="30"/>
      <c r="R98" s="30"/>
      <c r="S98" s="30"/>
      <c r="T98" s="30"/>
      <c r="U98" s="30"/>
      <c r="V98" s="30"/>
      <c r="W98" s="48"/>
      <c r="X98" s="35"/>
      <c r="Y98" s="36" t="b">
        <f>IF(Y97&lt;X97,TRUE,FALSE)</f>
        <v>0</v>
      </c>
      <c r="Z98" s="48"/>
      <c r="AA98" s="48"/>
      <c r="AB98" s="48"/>
      <c r="AC98" s="48"/>
      <c r="AD98" s="48"/>
      <c r="AE98" s="48"/>
      <c r="AF98" s="48"/>
      <c r="AG98" s="48"/>
    </row>
    <row r="99" ht="19.5" customHeight="1">
      <c r="A99" s="16">
        <v>49.0</v>
      </c>
      <c r="B99" s="17" t="s">
        <v>6</v>
      </c>
      <c r="C99" s="51">
        <v>817422.0</v>
      </c>
      <c r="D99" s="38" t="s">
        <v>554</v>
      </c>
      <c r="E99" s="20"/>
      <c r="F99" s="20" t="s">
        <v>145</v>
      </c>
      <c r="G99" s="21"/>
      <c r="H99" s="20" t="s">
        <v>183</v>
      </c>
      <c r="I99" s="20" t="s">
        <v>184</v>
      </c>
      <c r="J99" s="20" t="s">
        <v>139</v>
      </c>
      <c r="K99" s="20" t="s">
        <v>185</v>
      </c>
      <c r="L99" s="23">
        <v>1566.9</v>
      </c>
      <c r="M99" s="40">
        <v>17.0</v>
      </c>
      <c r="N99" s="141">
        <f>M99*L99</f>
        <v>26637.3</v>
      </c>
      <c r="O99" s="44">
        <v>1.0</v>
      </c>
      <c r="P99" s="141">
        <f>O99*L99</f>
        <v>1566.9</v>
      </c>
      <c r="Q99" s="40">
        <v>0.0</v>
      </c>
      <c r="R99" s="141">
        <f>Q99*L99</f>
        <v>0</v>
      </c>
      <c r="S99" s="44">
        <v>0.0</v>
      </c>
      <c r="T99" s="141">
        <f>S99*L99</f>
        <v>0</v>
      </c>
      <c r="U99" s="26">
        <f>M99+O99+Q99+S99</f>
        <v>18</v>
      </c>
      <c r="V99" s="27">
        <f>L99*U99</f>
        <v>28204.2</v>
      </c>
      <c r="W99" s="48"/>
      <c r="X99" s="28">
        <f>SMALL(E100:K100,1)+(SMALL(E100:K100,1)*0.5)</f>
        <v>673.5</v>
      </c>
      <c r="Y99" s="29">
        <f>LARGE(E100:K100,1)</f>
        <v>1716.8</v>
      </c>
      <c r="Z99" s="48"/>
      <c r="AA99" s="48"/>
      <c r="AB99" s="48"/>
      <c r="AC99" s="48"/>
      <c r="AD99" s="48"/>
      <c r="AE99" s="48"/>
      <c r="AF99" s="48"/>
      <c r="AG99" s="48"/>
    </row>
    <row r="100" ht="82.5" customHeight="1">
      <c r="A100" s="30"/>
      <c r="B100" s="30"/>
      <c r="C100" s="30"/>
      <c r="D100" s="30"/>
      <c r="E100" s="41"/>
      <c r="F100" s="41">
        <v>1400.0</v>
      </c>
      <c r="G100" s="42"/>
      <c r="H100" s="46">
        <v>449.0</v>
      </c>
      <c r="I100" s="41">
        <v>1716.8</v>
      </c>
      <c r="J100" s="41">
        <v>1716.8</v>
      </c>
      <c r="K100" s="41">
        <v>1434.0</v>
      </c>
      <c r="L100" s="30"/>
      <c r="M100" s="30"/>
      <c r="N100" s="30"/>
      <c r="O100" s="30"/>
      <c r="P100" s="30"/>
      <c r="Q100" s="30"/>
      <c r="R100" s="30"/>
      <c r="S100" s="30"/>
      <c r="T100" s="30"/>
      <c r="U100" s="30"/>
      <c r="V100" s="30"/>
      <c r="W100" s="48"/>
      <c r="X100" s="35"/>
      <c r="Y100" s="36" t="b">
        <f>IF(Y99&lt;X99,TRUE,FALSE)</f>
        <v>0</v>
      </c>
      <c r="Z100" s="48"/>
      <c r="AA100" s="48"/>
      <c r="AB100" s="48"/>
      <c r="AC100" s="48"/>
      <c r="AD100" s="48"/>
      <c r="AE100" s="48"/>
      <c r="AF100" s="48"/>
      <c r="AG100" s="48"/>
    </row>
    <row r="101" ht="19.5" customHeight="1">
      <c r="A101" s="16">
        <v>50.0</v>
      </c>
      <c r="B101" s="51" t="s">
        <v>6</v>
      </c>
      <c r="C101" s="51">
        <v>817268.0</v>
      </c>
      <c r="D101" s="74" t="s">
        <v>555</v>
      </c>
      <c r="E101" s="20" t="s">
        <v>20</v>
      </c>
      <c r="F101" s="20"/>
      <c r="G101" s="21" t="s">
        <v>22</v>
      </c>
      <c r="H101" s="20"/>
      <c r="I101" s="20" t="s">
        <v>188</v>
      </c>
      <c r="J101" s="50" t="s">
        <v>189</v>
      </c>
      <c r="K101" s="20" t="s">
        <v>190</v>
      </c>
      <c r="L101" s="23">
        <v>246.51</v>
      </c>
      <c r="M101" s="40">
        <v>38.0</v>
      </c>
      <c r="N101" s="141">
        <f>M101*L101</f>
        <v>9367.38</v>
      </c>
      <c r="O101" s="44">
        <v>0.0</v>
      </c>
      <c r="P101" s="141">
        <f>O101*L101</f>
        <v>0</v>
      </c>
      <c r="Q101" s="40">
        <v>2.0</v>
      </c>
      <c r="R101" s="141">
        <f>Q101*L101</f>
        <v>493.02</v>
      </c>
      <c r="S101" s="44">
        <v>3.0</v>
      </c>
      <c r="T101" s="141">
        <f>S101*L101</f>
        <v>739.53</v>
      </c>
      <c r="U101" s="26">
        <f>M101+O101+Q101+S101</f>
        <v>43</v>
      </c>
      <c r="V101" s="27">
        <f>L101*U101</f>
        <v>10599.93</v>
      </c>
      <c r="W101" s="48"/>
      <c r="X101" s="28">
        <f>SMALL(E102:K102,1)+(SMALL(E102:K102,1)*0.5)</f>
        <v>239.85</v>
      </c>
      <c r="Y101" s="29">
        <f>LARGE(E102:K102,1)</f>
        <v>299.9</v>
      </c>
      <c r="Z101" s="48"/>
      <c r="AA101" s="48"/>
      <c r="AB101" s="48"/>
      <c r="AC101" s="48"/>
      <c r="AD101" s="48"/>
      <c r="AE101" s="48"/>
      <c r="AF101" s="48"/>
      <c r="AG101" s="48"/>
    </row>
    <row r="102" ht="19.5" customHeight="1">
      <c r="A102" s="30"/>
      <c r="B102" s="30"/>
      <c r="C102" s="30"/>
      <c r="D102" s="30"/>
      <c r="E102" s="41">
        <v>239.8</v>
      </c>
      <c r="F102" s="41"/>
      <c r="G102" s="42">
        <v>216.33</v>
      </c>
      <c r="H102" s="41"/>
      <c r="I102" s="41">
        <v>299.9</v>
      </c>
      <c r="J102" s="46">
        <v>159.9</v>
      </c>
      <c r="K102" s="41">
        <v>230.0</v>
      </c>
      <c r="L102" s="30"/>
      <c r="M102" s="30"/>
      <c r="N102" s="30"/>
      <c r="O102" s="30"/>
      <c r="P102" s="30"/>
      <c r="Q102" s="30"/>
      <c r="R102" s="30"/>
      <c r="S102" s="30"/>
      <c r="T102" s="30"/>
      <c r="U102" s="30"/>
      <c r="V102" s="30"/>
      <c r="W102" s="48"/>
      <c r="X102" s="35"/>
      <c r="Y102" s="36" t="b">
        <f>IF(Y101&lt;X101,TRUE,FALSE)</f>
        <v>0</v>
      </c>
      <c r="Z102" s="48"/>
      <c r="AA102" s="48"/>
      <c r="AB102" s="48"/>
      <c r="AC102" s="48"/>
      <c r="AD102" s="48"/>
      <c r="AE102" s="48"/>
      <c r="AF102" s="48"/>
      <c r="AG102" s="48"/>
    </row>
    <row r="103" ht="19.5" customHeight="1">
      <c r="A103" s="16">
        <v>51.0</v>
      </c>
      <c r="B103" s="17" t="s">
        <v>6</v>
      </c>
      <c r="C103" s="51">
        <v>817269.0</v>
      </c>
      <c r="D103" s="74" t="s">
        <v>556</v>
      </c>
      <c r="E103" s="20" t="s">
        <v>20</v>
      </c>
      <c r="F103" s="20"/>
      <c r="G103" s="21" t="s">
        <v>22</v>
      </c>
      <c r="H103" s="20"/>
      <c r="I103" s="20" t="s">
        <v>188</v>
      </c>
      <c r="J103" s="20" t="s">
        <v>192</v>
      </c>
      <c r="K103" s="20" t="s">
        <v>193</v>
      </c>
      <c r="L103" s="23">
        <v>232.04</v>
      </c>
      <c r="M103" s="40">
        <v>39.0</v>
      </c>
      <c r="N103" s="141">
        <f>M103*L103</f>
        <v>9049.56</v>
      </c>
      <c r="O103" s="24">
        <v>0.0</v>
      </c>
      <c r="P103" s="141">
        <f>O103*L103</f>
        <v>0</v>
      </c>
      <c r="Q103" s="40">
        <v>2.0</v>
      </c>
      <c r="R103" s="141">
        <f>Q103*L103</f>
        <v>464.08</v>
      </c>
      <c r="S103" s="24">
        <v>3.0</v>
      </c>
      <c r="T103" s="141">
        <f>S103*L103</f>
        <v>696.12</v>
      </c>
      <c r="U103" s="26">
        <f>M103+O103+Q103+S103</f>
        <v>44</v>
      </c>
      <c r="V103" s="27">
        <f>L103*U103</f>
        <v>10209.76</v>
      </c>
      <c r="W103" s="48"/>
      <c r="X103" s="28">
        <f>SMALL(E104:K104,1)+(SMALL(E104:K104,1)*0.5)</f>
        <v>251.85</v>
      </c>
      <c r="Y103" s="29">
        <f>LARGE(E104:K104,1)</f>
        <v>299.9</v>
      </c>
      <c r="Z103" s="48"/>
      <c r="AA103" s="48"/>
      <c r="AB103" s="48"/>
      <c r="AC103" s="48"/>
      <c r="AD103" s="48"/>
      <c r="AE103" s="48"/>
      <c r="AF103" s="48"/>
      <c r="AG103" s="48"/>
    </row>
    <row r="104" ht="19.5" customHeight="1">
      <c r="A104" s="30"/>
      <c r="B104" s="30"/>
      <c r="C104" s="30"/>
      <c r="D104" s="30"/>
      <c r="E104" s="41">
        <v>239.8</v>
      </c>
      <c r="F104" s="41"/>
      <c r="G104" s="42">
        <v>216.33</v>
      </c>
      <c r="H104" s="41"/>
      <c r="I104" s="41">
        <v>299.9</v>
      </c>
      <c r="J104" s="41">
        <v>167.9</v>
      </c>
      <c r="K104" s="41">
        <v>240.0</v>
      </c>
      <c r="L104" s="30"/>
      <c r="M104" s="30"/>
      <c r="N104" s="30"/>
      <c r="O104" s="30"/>
      <c r="P104" s="30"/>
      <c r="Q104" s="30"/>
      <c r="R104" s="30"/>
      <c r="S104" s="30"/>
      <c r="T104" s="30"/>
      <c r="U104" s="30"/>
      <c r="V104" s="30"/>
      <c r="W104" s="48"/>
      <c r="X104" s="35"/>
      <c r="Y104" s="36" t="b">
        <f>IF(Y103&lt;X103,TRUE,FALSE)</f>
        <v>0</v>
      </c>
      <c r="Z104" s="48"/>
      <c r="AA104" s="48"/>
      <c r="AB104" s="48"/>
      <c r="AC104" s="48"/>
      <c r="AD104" s="48"/>
      <c r="AE104" s="48"/>
      <c r="AF104" s="48"/>
      <c r="AG104" s="48"/>
    </row>
    <row r="105" ht="20.25" customHeight="1">
      <c r="A105" s="16">
        <v>52.0</v>
      </c>
      <c r="B105" s="59" t="s">
        <v>6</v>
      </c>
      <c r="C105" s="18">
        <v>817339.0</v>
      </c>
      <c r="D105" s="75" t="s">
        <v>557</v>
      </c>
      <c r="E105" s="20"/>
      <c r="F105" s="20" t="s">
        <v>195</v>
      </c>
      <c r="G105" s="21" t="s">
        <v>22</v>
      </c>
      <c r="H105" s="20"/>
      <c r="I105" s="20" t="s">
        <v>66</v>
      </c>
      <c r="J105" s="20" t="s">
        <v>33</v>
      </c>
      <c r="K105" s="20" t="s">
        <v>196</v>
      </c>
      <c r="L105" s="23">
        <v>206.3</v>
      </c>
      <c r="M105" s="24">
        <v>20.0</v>
      </c>
      <c r="N105" s="141">
        <f>M105*L105</f>
        <v>4126</v>
      </c>
      <c r="O105" s="24">
        <v>0.0</v>
      </c>
      <c r="P105" s="141">
        <f>O105*L105</f>
        <v>0</v>
      </c>
      <c r="Q105" s="40">
        <v>0.0</v>
      </c>
      <c r="R105" s="141">
        <f>Q105*L105</f>
        <v>0</v>
      </c>
      <c r="S105" s="40">
        <v>8.0</v>
      </c>
      <c r="T105" s="141">
        <f>S105*L105</f>
        <v>1650.4</v>
      </c>
      <c r="U105" s="26">
        <f>M105+O105+Q105+S105</f>
        <v>28</v>
      </c>
      <c r="V105" s="27">
        <f>L105*U105</f>
        <v>5776.4</v>
      </c>
      <c r="W105" s="6"/>
      <c r="X105" s="28">
        <f>SMALL(E106:K106,1)+(SMALL(E106:K106,1)*0.5)</f>
        <v>102</v>
      </c>
      <c r="Y105" s="29">
        <f>LARGE(E106:K106,1)</f>
        <v>259.99</v>
      </c>
      <c r="Z105" s="6"/>
      <c r="AA105" s="6"/>
      <c r="AB105" s="6"/>
      <c r="AC105" s="6"/>
      <c r="AD105" s="6"/>
      <c r="AE105" s="6"/>
      <c r="AF105" s="6"/>
      <c r="AG105" s="6"/>
    </row>
    <row r="106" ht="41.25" customHeight="1">
      <c r="A106" s="30"/>
      <c r="B106" s="30"/>
      <c r="C106" s="30"/>
      <c r="D106" s="53"/>
      <c r="E106" s="41"/>
      <c r="F106" s="41">
        <v>238.22</v>
      </c>
      <c r="G106" s="70">
        <v>68.0</v>
      </c>
      <c r="H106" s="41"/>
      <c r="I106" s="46">
        <v>259.99</v>
      </c>
      <c r="J106" s="41">
        <v>167.99</v>
      </c>
      <c r="K106" s="41">
        <v>212.7</v>
      </c>
      <c r="L106" s="30"/>
      <c r="M106" s="30"/>
      <c r="N106" s="30"/>
      <c r="O106" s="30"/>
      <c r="P106" s="30"/>
      <c r="Q106" s="30"/>
      <c r="R106" s="30"/>
      <c r="S106" s="30"/>
      <c r="T106" s="30"/>
      <c r="U106" s="30"/>
      <c r="V106" s="30"/>
      <c r="W106" s="6"/>
      <c r="X106" s="35"/>
      <c r="Y106" s="36" t="b">
        <f>IF(Y105&lt;X105,TRUE,FALSE)</f>
        <v>0</v>
      </c>
      <c r="Z106" s="6"/>
      <c r="AA106" s="6"/>
      <c r="AB106" s="6"/>
      <c r="AC106" s="6"/>
      <c r="AD106" s="6"/>
      <c r="AE106" s="6"/>
      <c r="AF106" s="6"/>
      <c r="AG106" s="6"/>
    </row>
    <row r="107" ht="15.75" customHeight="1">
      <c r="A107" s="16">
        <v>53.0</v>
      </c>
      <c r="B107" s="76" t="s">
        <v>6</v>
      </c>
      <c r="C107" s="76">
        <v>796971.0</v>
      </c>
      <c r="D107" s="58" t="s">
        <v>558</v>
      </c>
      <c r="E107" s="20"/>
      <c r="F107" s="77"/>
      <c r="G107" s="21"/>
      <c r="H107" s="77"/>
      <c r="I107" s="20" t="s">
        <v>198</v>
      </c>
      <c r="J107" s="20" t="s">
        <v>199</v>
      </c>
      <c r="K107" s="20" t="s">
        <v>200</v>
      </c>
      <c r="L107" s="23">
        <v>33.75</v>
      </c>
      <c r="M107" s="78">
        <v>115.0</v>
      </c>
      <c r="N107" s="141">
        <f>M107*L107</f>
        <v>3881.25</v>
      </c>
      <c r="O107" s="24">
        <v>0.0</v>
      </c>
      <c r="P107" s="141">
        <f>O107*L107</f>
        <v>0</v>
      </c>
      <c r="Q107" s="40">
        <v>0.0</v>
      </c>
      <c r="R107" s="141">
        <f>Q107*L107</f>
        <v>0</v>
      </c>
      <c r="S107" s="40">
        <v>12.0</v>
      </c>
      <c r="T107" s="141">
        <f>S107*L107</f>
        <v>405</v>
      </c>
      <c r="U107" s="26">
        <f>M107+O107+Q107+S107</f>
        <v>127</v>
      </c>
      <c r="V107" s="27">
        <f>L107*U107</f>
        <v>4286.25</v>
      </c>
      <c r="X107" s="28">
        <f>SMALL(E108:K108,1)+(SMALL(E108:K108,1)*0.5)</f>
        <v>44.985</v>
      </c>
      <c r="Y107" s="29">
        <f>LARGE(E108:K108,1)</f>
        <v>36.27</v>
      </c>
    </row>
    <row r="108" ht="15.75" customHeight="1">
      <c r="A108" s="30"/>
      <c r="B108" s="30"/>
      <c r="C108" s="30"/>
      <c r="D108" s="53"/>
      <c r="E108" s="41"/>
      <c r="F108" s="79"/>
      <c r="G108" s="42"/>
      <c r="H108" s="79"/>
      <c r="I108" s="41">
        <v>35.0</v>
      </c>
      <c r="J108" s="41">
        <v>36.27</v>
      </c>
      <c r="K108" s="41">
        <v>29.99</v>
      </c>
      <c r="L108" s="30"/>
      <c r="M108" s="30"/>
      <c r="N108" s="30"/>
      <c r="O108" s="30"/>
      <c r="P108" s="30"/>
      <c r="Q108" s="30"/>
      <c r="R108" s="30"/>
      <c r="S108" s="30"/>
      <c r="T108" s="30"/>
      <c r="U108" s="30"/>
      <c r="V108" s="30"/>
      <c r="X108" s="35"/>
      <c r="Y108" s="36" t="b">
        <f>IF(Y107&lt;X107,TRUE,FALSE)</f>
        <v>1</v>
      </c>
    </row>
    <row r="109" ht="19.5" customHeight="1">
      <c r="A109" s="16">
        <v>54.0</v>
      </c>
      <c r="B109" s="17" t="s">
        <v>6</v>
      </c>
      <c r="C109" s="51">
        <v>817419.0</v>
      </c>
      <c r="D109" s="80" t="s">
        <v>559</v>
      </c>
      <c r="E109" s="20"/>
      <c r="F109" s="20"/>
      <c r="G109" s="21"/>
      <c r="H109" s="20"/>
      <c r="I109" s="20" t="s">
        <v>202</v>
      </c>
      <c r="J109" s="20" t="s">
        <v>203</v>
      </c>
      <c r="K109" s="20" t="s">
        <v>31</v>
      </c>
      <c r="L109" s="23">
        <v>160.14</v>
      </c>
      <c r="M109" s="40">
        <v>2676.0</v>
      </c>
      <c r="N109" s="141">
        <f>M109*L109</f>
        <v>428534.64</v>
      </c>
      <c r="O109" s="24">
        <v>0.0</v>
      </c>
      <c r="P109" s="141">
        <f>O109*L109</f>
        <v>0</v>
      </c>
      <c r="Q109" s="40">
        <v>0.0</v>
      </c>
      <c r="R109" s="141">
        <f>Q109*L109</f>
        <v>0</v>
      </c>
      <c r="S109" s="40">
        <v>0.0</v>
      </c>
      <c r="T109" s="141">
        <f>S109*L109</f>
        <v>0</v>
      </c>
      <c r="U109" s="26">
        <f>M109+O109+Q109+S109</f>
        <v>2676</v>
      </c>
      <c r="V109" s="27">
        <f>L109*U109</f>
        <v>428534.64</v>
      </c>
      <c r="W109" s="6"/>
      <c r="X109" s="28">
        <f>SMALL(E110:K110,1)+(SMALL(E110:K110,1)*0.5)</f>
        <v>193.5</v>
      </c>
      <c r="Y109" s="29">
        <f>LARGE(E110:K110,1)</f>
        <v>201.52</v>
      </c>
      <c r="Z109" s="6"/>
      <c r="AA109" s="6"/>
      <c r="AB109" s="6"/>
      <c r="AC109" s="6"/>
      <c r="AD109" s="6"/>
      <c r="AE109" s="6"/>
      <c r="AF109" s="6"/>
      <c r="AG109" s="6"/>
    </row>
    <row r="110" ht="64.5" customHeight="1">
      <c r="A110" s="30"/>
      <c r="B110" s="30"/>
      <c r="C110" s="30"/>
      <c r="D110" s="53"/>
      <c r="E110" s="41"/>
      <c r="F110" s="41"/>
      <c r="G110" s="42"/>
      <c r="H110" s="41"/>
      <c r="I110" s="41">
        <v>149.9</v>
      </c>
      <c r="J110" s="41">
        <v>129.0</v>
      </c>
      <c r="K110" s="41">
        <v>201.52</v>
      </c>
      <c r="L110" s="30"/>
      <c r="M110" s="30"/>
      <c r="N110" s="30"/>
      <c r="O110" s="30"/>
      <c r="P110" s="30"/>
      <c r="Q110" s="30"/>
      <c r="R110" s="30"/>
      <c r="S110" s="30"/>
      <c r="T110" s="30"/>
      <c r="U110" s="30"/>
      <c r="V110" s="30"/>
      <c r="W110" s="6"/>
      <c r="X110" s="35"/>
      <c r="Y110" s="36" t="b">
        <f>IF(Y109&lt;X109,TRUE,FALSE)</f>
        <v>0</v>
      </c>
      <c r="Z110" s="6"/>
      <c r="AA110" s="6"/>
      <c r="AB110" s="6"/>
      <c r="AC110" s="6"/>
      <c r="AD110" s="6"/>
      <c r="AE110" s="6"/>
      <c r="AF110" s="6"/>
      <c r="AG110" s="6"/>
    </row>
    <row r="111" ht="17.25" customHeight="1">
      <c r="A111" s="16">
        <v>55.0</v>
      </c>
      <c r="B111" s="17" t="s">
        <v>6</v>
      </c>
      <c r="C111" s="37">
        <v>817423.0</v>
      </c>
      <c r="D111" s="80" t="s">
        <v>560</v>
      </c>
      <c r="E111" s="20"/>
      <c r="F111" s="20"/>
      <c r="G111" s="21"/>
      <c r="H111" s="20"/>
      <c r="I111" s="20" t="s">
        <v>202</v>
      </c>
      <c r="J111" s="20" t="s">
        <v>203</v>
      </c>
      <c r="K111" s="20" t="s">
        <v>31</v>
      </c>
      <c r="L111" s="23">
        <v>160.14</v>
      </c>
      <c r="M111" s="40">
        <v>891.0</v>
      </c>
      <c r="N111" s="141">
        <f>M111*L111</f>
        <v>142684.74</v>
      </c>
      <c r="O111" s="24">
        <v>0.0</v>
      </c>
      <c r="P111" s="141">
        <f>O111*L111</f>
        <v>0</v>
      </c>
      <c r="Q111" s="40">
        <v>0.0</v>
      </c>
      <c r="R111" s="141">
        <f>Q111*L111</f>
        <v>0</v>
      </c>
      <c r="S111" s="40">
        <v>0.0</v>
      </c>
      <c r="T111" s="141">
        <f>S111*L111</f>
        <v>0</v>
      </c>
      <c r="U111" s="26">
        <f>M111+O111+Q111+S111</f>
        <v>891</v>
      </c>
      <c r="V111" s="27">
        <f>L111*U111</f>
        <v>142684.74</v>
      </c>
      <c r="W111" s="6"/>
      <c r="X111" s="28">
        <f>SMALL(E112:K112,1)+(SMALL(E112:K112,1)*0.5)</f>
        <v>193.5</v>
      </c>
      <c r="Y111" s="29">
        <f>LARGE(E112:K112,1)</f>
        <v>201.52</v>
      </c>
      <c r="Z111" s="6"/>
      <c r="AA111" s="6"/>
      <c r="AB111" s="6"/>
      <c r="AC111" s="6"/>
      <c r="AD111" s="6"/>
      <c r="AE111" s="6"/>
      <c r="AF111" s="6"/>
      <c r="AG111" s="6"/>
    </row>
    <row r="112" ht="72.0" customHeight="1">
      <c r="A112" s="30"/>
      <c r="B112" s="30"/>
      <c r="C112" s="30"/>
      <c r="D112" s="53"/>
      <c r="E112" s="41"/>
      <c r="F112" s="41"/>
      <c r="G112" s="42"/>
      <c r="H112" s="41"/>
      <c r="I112" s="41">
        <v>149.9</v>
      </c>
      <c r="J112" s="41">
        <v>129.0</v>
      </c>
      <c r="K112" s="41">
        <v>201.52</v>
      </c>
      <c r="L112" s="30"/>
      <c r="M112" s="30"/>
      <c r="N112" s="30"/>
      <c r="O112" s="30"/>
      <c r="P112" s="30"/>
      <c r="Q112" s="30"/>
      <c r="R112" s="30"/>
      <c r="S112" s="30"/>
      <c r="T112" s="30"/>
      <c r="U112" s="30"/>
      <c r="V112" s="30"/>
      <c r="W112" s="6"/>
      <c r="X112" s="35"/>
      <c r="Y112" s="36" t="b">
        <f>IF(Y111&lt;X111,TRUE,FALSE)</f>
        <v>0</v>
      </c>
      <c r="Z112" s="6"/>
      <c r="AA112" s="6"/>
      <c r="AB112" s="6"/>
      <c r="AC112" s="6"/>
      <c r="AD112" s="6"/>
      <c r="AE112" s="6"/>
      <c r="AF112" s="6"/>
      <c r="AG112" s="6"/>
    </row>
    <row r="113" ht="21.0" customHeight="1">
      <c r="A113" s="16">
        <v>56.0</v>
      </c>
      <c r="B113" s="81" t="s">
        <v>6</v>
      </c>
      <c r="C113" s="82">
        <v>817325.0</v>
      </c>
      <c r="D113" s="83" t="s">
        <v>561</v>
      </c>
      <c r="E113" s="20"/>
      <c r="F113" s="20"/>
      <c r="G113" s="21" t="s">
        <v>22</v>
      </c>
      <c r="H113" s="20"/>
      <c r="I113" s="20" t="s">
        <v>206</v>
      </c>
      <c r="J113" s="20" t="s">
        <v>207</v>
      </c>
      <c r="K113" s="20" t="s">
        <v>208</v>
      </c>
      <c r="L113" s="23">
        <v>132.7</v>
      </c>
      <c r="M113" s="40">
        <v>60.0</v>
      </c>
      <c r="N113" s="141">
        <f>M113*L113</f>
        <v>7962</v>
      </c>
      <c r="O113" s="24">
        <v>0.0</v>
      </c>
      <c r="P113" s="141">
        <f>O113*L113</f>
        <v>0</v>
      </c>
      <c r="Q113" s="40">
        <v>0.0</v>
      </c>
      <c r="R113" s="141">
        <f>Q113*L113</f>
        <v>0</v>
      </c>
      <c r="S113" s="40">
        <v>1.0</v>
      </c>
      <c r="T113" s="141">
        <f>S113*L113</f>
        <v>132.7</v>
      </c>
      <c r="U113" s="26">
        <f>M113+O113+Q113+S113</f>
        <v>61</v>
      </c>
      <c r="V113" s="27">
        <f>L113*U113</f>
        <v>8094.7</v>
      </c>
      <c r="W113" s="6"/>
      <c r="X113" s="28">
        <f>SMALL(E114:K114,1)+(SMALL(E114:K114,1)*0.5)</f>
        <v>178.5</v>
      </c>
      <c r="Y113" s="29">
        <f>LARGE(E114:K114,1)</f>
        <v>149.8</v>
      </c>
      <c r="Z113" s="6"/>
      <c r="AA113" s="6"/>
      <c r="AB113" s="6"/>
      <c r="AC113" s="6"/>
      <c r="AD113" s="6"/>
      <c r="AE113" s="6"/>
      <c r="AF113" s="6"/>
      <c r="AG113" s="6"/>
    </row>
    <row r="114" ht="24.0" customHeight="1">
      <c r="A114" s="30"/>
      <c r="B114" s="30"/>
      <c r="C114" s="30"/>
      <c r="D114" s="53"/>
      <c r="E114" s="41"/>
      <c r="F114" s="41"/>
      <c r="G114" s="42">
        <v>149.8</v>
      </c>
      <c r="H114" s="41"/>
      <c r="I114" s="41">
        <v>137.0</v>
      </c>
      <c r="J114" s="41">
        <v>125.0</v>
      </c>
      <c r="K114" s="41">
        <v>119.0</v>
      </c>
      <c r="L114" s="30"/>
      <c r="M114" s="30"/>
      <c r="N114" s="30"/>
      <c r="O114" s="30"/>
      <c r="P114" s="30"/>
      <c r="Q114" s="30"/>
      <c r="R114" s="30"/>
      <c r="S114" s="30"/>
      <c r="T114" s="30"/>
      <c r="U114" s="30"/>
      <c r="V114" s="30"/>
      <c r="W114" s="6"/>
      <c r="X114" s="35"/>
      <c r="Y114" s="36" t="b">
        <f>IF(Y113&lt;X113,TRUE,FALSE)</f>
        <v>1</v>
      </c>
      <c r="Z114" s="6"/>
      <c r="AA114" s="6"/>
      <c r="AB114" s="6"/>
      <c r="AC114" s="6"/>
      <c r="AD114" s="6"/>
      <c r="AE114" s="6"/>
      <c r="AF114" s="6"/>
      <c r="AG114" s="6"/>
    </row>
    <row r="115" ht="26.25" customHeight="1">
      <c r="A115" s="16">
        <v>57.0</v>
      </c>
      <c r="B115" s="81" t="s">
        <v>6</v>
      </c>
      <c r="C115" s="84">
        <v>817303.0</v>
      </c>
      <c r="D115" s="85" t="s">
        <v>562</v>
      </c>
      <c r="E115" s="20"/>
      <c r="F115" s="20"/>
      <c r="G115" s="21"/>
      <c r="H115" s="20"/>
      <c r="I115" s="20" t="s">
        <v>208</v>
      </c>
      <c r="J115" s="20" t="s">
        <v>210</v>
      </c>
      <c r="K115" s="20" t="s">
        <v>211</v>
      </c>
      <c r="L115" s="23">
        <v>44.33</v>
      </c>
      <c r="M115" s="40">
        <v>50.0</v>
      </c>
      <c r="N115" s="141">
        <f>M115*L115</f>
        <v>2216.5</v>
      </c>
      <c r="O115" s="24">
        <v>0.0</v>
      </c>
      <c r="P115" s="141">
        <f>O115*L115</f>
        <v>0</v>
      </c>
      <c r="Q115" s="40">
        <v>2.0</v>
      </c>
      <c r="R115" s="141">
        <f>Q115*L115</f>
        <v>88.66</v>
      </c>
      <c r="S115" s="24">
        <v>1.0</v>
      </c>
      <c r="T115" s="141">
        <f>S115*L115</f>
        <v>44.33</v>
      </c>
      <c r="U115" s="26">
        <f>M115+O115+Q115+S115</f>
        <v>53</v>
      </c>
      <c r="V115" s="27">
        <f>L115*U115</f>
        <v>2349.49</v>
      </c>
      <c r="W115" s="61"/>
      <c r="X115" s="28">
        <f>SMALL(E116:K116,1)+(SMALL(E116:K116,1)*0.5)</f>
        <v>60</v>
      </c>
      <c r="Y115" s="29">
        <f>LARGE(E116:K116,1)</f>
        <v>49.99</v>
      </c>
      <c r="Z115" s="66"/>
      <c r="AA115" s="66"/>
      <c r="AB115" s="66"/>
      <c r="AC115" s="66"/>
      <c r="AD115" s="66"/>
      <c r="AE115" s="66"/>
      <c r="AF115" s="66"/>
      <c r="AG115" s="66"/>
    </row>
    <row r="116" ht="22.5" customHeight="1">
      <c r="A116" s="30"/>
      <c r="B116" s="30"/>
      <c r="C116" s="30"/>
      <c r="D116" s="53"/>
      <c r="E116" s="41"/>
      <c r="F116" s="41"/>
      <c r="G116" s="42"/>
      <c r="H116" s="41"/>
      <c r="I116" s="41">
        <v>49.99</v>
      </c>
      <c r="J116" s="41">
        <v>43.0</v>
      </c>
      <c r="K116" s="41">
        <v>40.0</v>
      </c>
      <c r="L116" s="30"/>
      <c r="M116" s="30"/>
      <c r="N116" s="30"/>
      <c r="O116" s="30"/>
      <c r="P116" s="30"/>
      <c r="Q116" s="30"/>
      <c r="R116" s="30"/>
      <c r="S116" s="30"/>
      <c r="T116" s="30"/>
      <c r="U116" s="30"/>
      <c r="V116" s="30"/>
      <c r="W116" s="61"/>
      <c r="X116" s="35"/>
      <c r="Y116" s="36" t="b">
        <f>IF(Y115&lt;X115,TRUE,FALSE)</f>
        <v>1</v>
      </c>
      <c r="Z116" s="66"/>
      <c r="AA116" s="66"/>
      <c r="AB116" s="66"/>
      <c r="AC116" s="66"/>
      <c r="AD116" s="66"/>
      <c r="AE116" s="66"/>
      <c r="AF116" s="66"/>
      <c r="AG116" s="66"/>
    </row>
    <row r="117" ht="21.0" customHeight="1">
      <c r="A117" s="16">
        <v>58.0</v>
      </c>
      <c r="B117" s="81" t="s">
        <v>6</v>
      </c>
      <c r="C117" s="82">
        <v>817332.0</v>
      </c>
      <c r="D117" s="86" t="s">
        <v>563</v>
      </c>
      <c r="E117" s="20"/>
      <c r="F117" s="20"/>
      <c r="G117" s="21" t="s">
        <v>22</v>
      </c>
      <c r="H117" s="20"/>
      <c r="I117" s="20" t="s">
        <v>213</v>
      </c>
      <c r="J117" s="20" t="s">
        <v>214</v>
      </c>
      <c r="K117" s="20" t="s">
        <v>215</v>
      </c>
      <c r="L117" s="23">
        <v>42.61</v>
      </c>
      <c r="M117" s="40">
        <v>50.0</v>
      </c>
      <c r="N117" s="141">
        <f>M117*L117</f>
        <v>2130.5</v>
      </c>
      <c r="O117" s="24">
        <v>0.0</v>
      </c>
      <c r="P117" s="141">
        <f>O117*L117</f>
        <v>0</v>
      </c>
      <c r="Q117" s="40">
        <v>0.0</v>
      </c>
      <c r="R117" s="141">
        <f>Q117*L117</f>
        <v>0</v>
      </c>
      <c r="S117" s="40">
        <v>0.0</v>
      </c>
      <c r="T117" s="141">
        <f>S117*L117</f>
        <v>0</v>
      </c>
      <c r="U117" s="26">
        <f>M117+O117+Q117+S117</f>
        <v>50</v>
      </c>
      <c r="V117" s="27">
        <f>L117*U117</f>
        <v>2130.5</v>
      </c>
      <c r="W117" s="6"/>
      <c r="X117" s="28">
        <f>SMALL(E118:K118,1)+(SMALL(E118:K118,1)*0.5)</f>
        <v>59.85</v>
      </c>
      <c r="Y117" s="29">
        <f>LARGE(E118:K118,1)</f>
        <v>119.3</v>
      </c>
      <c r="Z117" s="6"/>
      <c r="AA117" s="6"/>
      <c r="AB117" s="6"/>
      <c r="AC117" s="6"/>
      <c r="AD117" s="6"/>
      <c r="AE117" s="6"/>
      <c r="AF117" s="6"/>
      <c r="AG117" s="6"/>
    </row>
    <row r="118" ht="51.75" customHeight="1">
      <c r="A118" s="30"/>
      <c r="B118" s="30"/>
      <c r="C118" s="30"/>
      <c r="D118" s="53"/>
      <c r="E118" s="41"/>
      <c r="F118" s="41"/>
      <c r="G118" s="70">
        <v>119.3</v>
      </c>
      <c r="H118" s="41"/>
      <c r="I118" s="41">
        <v>39.9</v>
      </c>
      <c r="J118" s="41">
        <v>44.95</v>
      </c>
      <c r="K118" s="41">
        <v>42.99</v>
      </c>
      <c r="L118" s="30"/>
      <c r="M118" s="30"/>
      <c r="N118" s="30"/>
      <c r="O118" s="30"/>
      <c r="P118" s="30"/>
      <c r="Q118" s="30"/>
      <c r="R118" s="30"/>
      <c r="S118" s="30"/>
      <c r="T118" s="30"/>
      <c r="U118" s="30"/>
      <c r="V118" s="30"/>
      <c r="W118" s="6"/>
      <c r="X118" s="35"/>
      <c r="Y118" s="36" t="b">
        <f>IF(Y117&lt;X117,TRUE,FALSE)</f>
        <v>0</v>
      </c>
      <c r="Z118" s="6"/>
      <c r="AA118" s="6"/>
      <c r="AB118" s="6"/>
      <c r="AC118" s="6"/>
      <c r="AD118" s="6"/>
      <c r="AE118" s="6"/>
      <c r="AF118" s="6"/>
      <c r="AG118" s="6"/>
    </row>
    <row r="119" ht="19.5" customHeight="1">
      <c r="A119" s="16">
        <v>59.0</v>
      </c>
      <c r="B119" s="81" t="s">
        <v>6</v>
      </c>
      <c r="C119" s="82">
        <v>817276.0</v>
      </c>
      <c r="D119" s="87" t="s">
        <v>564</v>
      </c>
      <c r="E119" s="20"/>
      <c r="F119" s="20"/>
      <c r="G119" s="21"/>
      <c r="H119" s="20"/>
      <c r="I119" s="20" t="s">
        <v>217</v>
      </c>
      <c r="J119" s="20" t="s">
        <v>48</v>
      </c>
      <c r="K119" s="20" t="s">
        <v>218</v>
      </c>
      <c r="L119" s="23">
        <v>115.0</v>
      </c>
      <c r="M119" s="24">
        <v>0.0</v>
      </c>
      <c r="N119" s="141">
        <f>M119*L119</f>
        <v>0</v>
      </c>
      <c r="O119" s="24">
        <v>0.0</v>
      </c>
      <c r="P119" s="141">
        <f>O119*L119</f>
        <v>0</v>
      </c>
      <c r="Q119" s="40">
        <v>3.0</v>
      </c>
      <c r="R119" s="141">
        <f>Q119*L119</f>
        <v>345</v>
      </c>
      <c r="S119" s="24">
        <v>1.0</v>
      </c>
      <c r="T119" s="141">
        <f>S119*L119</f>
        <v>115</v>
      </c>
      <c r="U119" s="26">
        <f>M119+O119+Q119+S119</f>
        <v>4</v>
      </c>
      <c r="V119" s="27">
        <f>L119*U119</f>
        <v>460</v>
      </c>
      <c r="W119" s="48"/>
      <c r="X119" s="28">
        <f>SMALL(E120:K120,1)+(SMALL(E120:K120,1)*0.5)</f>
        <v>165</v>
      </c>
      <c r="Y119" s="29">
        <f>LARGE(E120:K120,1)</f>
        <v>125</v>
      </c>
      <c r="Z119" s="48"/>
      <c r="AA119" s="48"/>
      <c r="AB119" s="48"/>
      <c r="AC119" s="48"/>
      <c r="AD119" s="48"/>
      <c r="AE119" s="48"/>
      <c r="AF119" s="48"/>
      <c r="AG119" s="48"/>
    </row>
    <row r="120" ht="19.5" customHeight="1">
      <c r="A120" s="30"/>
      <c r="B120" s="30"/>
      <c r="C120" s="30"/>
      <c r="D120" s="30"/>
      <c r="E120" s="41"/>
      <c r="F120" s="41"/>
      <c r="G120" s="42"/>
      <c r="H120" s="41"/>
      <c r="I120" s="41">
        <v>125.0</v>
      </c>
      <c r="J120" s="41">
        <v>110.0</v>
      </c>
      <c r="K120" s="41">
        <v>110.0</v>
      </c>
      <c r="L120" s="30"/>
      <c r="M120" s="30"/>
      <c r="N120" s="30"/>
      <c r="O120" s="30"/>
      <c r="P120" s="30"/>
      <c r="Q120" s="30"/>
      <c r="R120" s="30"/>
      <c r="S120" s="30"/>
      <c r="T120" s="30"/>
      <c r="U120" s="30"/>
      <c r="V120" s="30"/>
      <c r="W120" s="48"/>
      <c r="X120" s="35"/>
      <c r="Y120" s="36" t="b">
        <f>IF(Y119&lt;X119,TRUE,FALSE)</f>
        <v>1</v>
      </c>
      <c r="Z120" s="48"/>
      <c r="AA120" s="48"/>
      <c r="AB120" s="48"/>
      <c r="AC120" s="48"/>
      <c r="AD120" s="48"/>
      <c r="AE120" s="48"/>
      <c r="AF120" s="48"/>
      <c r="AG120" s="48"/>
    </row>
    <row r="121" ht="24.0" customHeight="1">
      <c r="A121" s="16">
        <v>60.0</v>
      </c>
      <c r="B121" s="81" t="s">
        <v>6</v>
      </c>
      <c r="C121" s="82">
        <v>817326.0</v>
      </c>
      <c r="D121" s="88" t="s">
        <v>565</v>
      </c>
      <c r="E121" s="20"/>
      <c r="F121" s="20"/>
      <c r="G121" s="21" t="s">
        <v>22</v>
      </c>
      <c r="H121" s="20"/>
      <c r="I121" s="20" t="s">
        <v>220</v>
      </c>
      <c r="J121" s="20" t="s">
        <v>221</v>
      </c>
      <c r="K121" s="20" t="s">
        <v>66</v>
      </c>
      <c r="L121" s="23">
        <v>43.29</v>
      </c>
      <c r="M121" s="40">
        <v>85.0</v>
      </c>
      <c r="N121" s="141">
        <f>M121*L121</f>
        <v>3679.65</v>
      </c>
      <c r="O121" s="24">
        <v>0.0</v>
      </c>
      <c r="P121" s="141">
        <f>O121*L121</f>
        <v>0</v>
      </c>
      <c r="Q121" s="40">
        <v>0.0</v>
      </c>
      <c r="R121" s="141">
        <f>Q121*L121</f>
        <v>0</v>
      </c>
      <c r="S121" s="40">
        <v>1.0</v>
      </c>
      <c r="T121" s="141">
        <f>S121*L121</f>
        <v>43.29</v>
      </c>
      <c r="U121" s="26">
        <f>M121+O121+Q121+S121</f>
        <v>86</v>
      </c>
      <c r="V121" s="27">
        <f>L121*U121</f>
        <v>3722.94</v>
      </c>
      <c r="W121" s="6"/>
      <c r="X121" s="28">
        <f>SMALL(E122:K122,1)+(SMALL(E122:K122,1)*0.5)</f>
        <v>59.985</v>
      </c>
      <c r="Y121" s="29">
        <f>LARGE(E122:K122,1)</f>
        <v>107.11</v>
      </c>
      <c r="Z121" s="6"/>
      <c r="AA121" s="6"/>
      <c r="AB121" s="6"/>
      <c r="AC121" s="6"/>
      <c r="AD121" s="6"/>
      <c r="AE121" s="6"/>
      <c r="AF121" s="6"/>
      <c r="AG121" s="6"/>
    </row>
    <row r="122" ht="29.25" customHeight="1">
      <c r="A122" s="30"/>
      <c r="B122" s="30"/>
      <c r="C122" s="30"/>
      <c r="D122" s="53"/>
      <c r="E122" s="41"/>
      <c r="F122" s="41"/>
      <c r="G122" s="70">
        <v>107.11</v>
      </c>
      <c r="H122" s="41"/>
      <c r="I122" s="41">
        <v>49.9</v>
      </c>
      <c r="J122" s="41">
        <v>39.99</v>
      </c>
      <c r="K122" s="41">
        <v>39.99</v>
      </c>
      <c r="L122" s="30"/>
      <c r="M122" s="30"/>
      <c r="N122" s="30"/>
      <c r="O122" s="30"/>
      <c r="P122" s="30"/>
      <c r="Q122" s="30"/>
      <c r="R122" s="30"/>
      <c r="S122" s="30"/>
      <c r="T122" s="30"/>
      <c r="U122" s="30"/>
      <c r="V122" s="30"/>
      <c r="W122" s="6"/>
      <c r="X122" s="35"/>
      <c r="Y122" s="36" t="b">
        <f>IF(Y121&lt;X121,TRUE,FALSE)</f>
        <v>0</v>
      </c>
      <c r="Z122" s="6"/>
      <c r="AA122" s="6"/>
      <c r="AB122" s="6"/>
      <c r="AC122" s="6"/>
      <c r="AD122" s="6"/>
      <c r="AE122" s="6"/>
      <c r="AF122" s="6"/>
      <c r="AG122" s="6"/>
    </row>
    <row r="123" ht="19.5" customHeight="1">
      <c r="A123" s="16">
        <v>61.0</v>
      </c>
      <c r="B123" s="17" t="s">
        <v>6</v>
      </c>
      <c r="C123" s="18">
        <v>810230.0</v>
      </c>
      <c r="D123" s="69" t="s">
        <v>566</v>
      </c>
      <c r="E123" s="20"/>
      <c r="F123" s="20"/>
      <c r="G123" s="21" t="s">
        <v>22</v>
      </c>
      <c r="H123" s="20" t="s">
        <v>117</v>
      </c>
      <c r="I123" s="20" t="s">
        <v>223</v>
      </c>
      <c r="J123" s="20" t="s">
        <v>224</v>
      </c>
      <c r="K123" s="20" t="s">
        <v>33</v>
      </c>
      <c r="L123" s="23">
        <v>116.87</v>
      </c>
      <c r="M123" s="40">
        <v>43.0</v>
      </c>
      <c r="N123" s="141">
        <f>M123*L123</f>
        <v>5025.41</v>
      </c>
      <c r="O123" s="24">
        <v>13.0</v>
      </c>
      <c r="P123" s="141">
        <f>O123*L123</f>
        <v>1519.31</v>
      </c>
      <c r="Q123" s="40">
        <v>3.0</v>
      </c>
      <c r="R123" s="141">
        <f>Q123*L123</f>
        <v>350.61</v>
      </c>
      <c r="S123" s="40">
        <v>15.0</v>
      </c>
      <c r="T123" s="141">
        <f>S123*L123</f>
        <v>1753.05</v>
      </c>
      <c r="U123" s="26">
        <f>M123+O123+Q123+S123</f>
        <v>74</v>
      </c>
      <c r="V123" s="27">
        <f>L123*U123</f>
        <v>8648.38</v>
      </c>
      <c r="W123" s="48"/>
      <c r="X123" s="28">
        <f>SMALL(E124:K124,1)+(SMALL(E124:K124,1)*0.5)</f>
        <v>151.74</v>
      </c>
      <c r="Y123" s="29">
        <f>LARGE(E124:K124,1)</f>
        <v>216.25</v>
      </c>
      <c r="Z123" s="48"/>
      <c r="AA123" s="48"/>
      <c r="AB123" s="48"/>
      <c r="AC123" s="48"/>
      <c r="AD123" s="48"/>
      <c r="AE123" s="48"/>
      <c r="AF123" s="48"/>
      <c r="AG123" s="48"/>
    </row>
    <row r="124" ht="19.5" customHeight="1">
      <c r="A124" s="30"/>
      <c r="B124" s="30"/>
      <c r="C124" s="30"/>
      <c r="D124" s="30"/>
      <c r="E124" s="41"/>
      <c r="F124" s="41"/>
      <c r="G124" s="70">
        <v>216.25</v>
      </c>
      <c r="H124" s="41">
        <v>101.16</v>
      </c>
      <c r="I124" s="41">
        <v>130.46</v>
      </c>
      <c r="J124" s="46">
        <v>169.99</v>
      </c>
      <c r="K124" s="41">
        <v>118.99</v>
      </c>
      <c r="L124" s="30"/>
      <c r="M124" s="30"/>
      <c r="N124" s="30"/>
      <c r="O124" s="30"/>
      <c r="P124" s="30"/>
      <c r="Q124" s="30"/>
      <c r="R124" s="30"/>
      <c r="S124" s="30"/>
      <c r="T124" s="30"/>
      <c r="U124" s="30"/>
      <c r="V124" s="30"/>
      <c r="W124" s="48"/>
      <c r="X124" s="35"/>
      <c r="Y124" s="36" t="b">
        <f>IF(Y123&lt;X123,TRUE,FALSE)</f>
        <v>0</v>
      </c>
      <c r="Z124" s="48"/>
      <c r="AA124" s="48"/>
      <c r="AB124" s="48"/>
      <c r="AC124" s="48"/>
      <c r="AD124" s="48"/>
      <c r="AE124" s="48"/>
      <c r="AF124" s="48"/>
      <c r="AG124" s="48"/>
    </row>
    <row r="125" ht="19.5" customHeight="1">
      <c r="A125" s="16">
        <v>62.0</v>
      </c>
      <c r="B125" s="17" t="s">
        <v>6</v>
      </c>
      <c r="C125" s="18">
        <v>803870.0</v>
      </c>
      <c r="D125" s="62" t="s">
        <v>567</v>
      </c>
      <c r="E125" s="20"/>
      <c r="F125" s="20"/>
      <c r="G125" s="21"/>
      <c r="H125" s="20" t="s">
        <v>176</v>
      </c>
      <c r="I125" s="20" t="s">
        <v>94</v>
      </c>
      <c r="J125" s="20" t="s">
        <v>226</v>
      </c>
      <c r="K125" s="20" t="s">
        <v>227</v>
      </c>
      <c r="L125" s="23">
        <v>62.7</v>
      </c>
      <c r="M125" s="40">
        <v>54.0</v>
      </c>
      <c r="N125" s="141">
        <f>M125*L125</f>
        <v>3385.8</v>
      </c>
      <c r="O125" s="24">
        <v>0.0</v>
      </c>
      <c r="P125" s="141">
        <f>O125*L125</f>
        <v>0</v>
      </c>
      <c r="Q125" s="40">
        <v>7.0</v>
      </c>
      <c r="R125" s="141">
        <f>Q125*L125</f>
        <v>438.9</v>
      </c>
      <c r="S125" s="24">
        <v>9.0</v>
      </c>
      <c r="T125" s="141">
        <f>S125*L125</f>
        <v>564.3</v>
      </c>
      <c r="U125" s="26">
        <f>M125+O125+Q125+S125</f>
        <v>70</v>
      </c>
      <c r="V125" s="27">
        <f>L125*U125</f>
        <v>4389</v>
      </c>
      <c r="W125" s="48"/>
      <c r="X125" s="28">
        <f>SMALL(E126:K126,1)+(SMALL(E126:K126,1)*0.5)</f>
        <v>86.85</v>
      </c>
      <c r="Y125" s="29">
        <f>LARGE(E126:K126,1)</f>
        <v>69</v>
      </c>
      <c r="Z125" s="48"/>
      <c r="AA125" s="48"/>
      <c r="AB125" s="48"/>
      <c r="AC125" s="48"/>
      <c r="AD125" s="48"/>
      <c r="AE125" s="48"/>
      <c r="AF125" s="48"/>
      <c r="AG125" s="48"/>
    </row>
    <row r="126" ht="19.5" customHeight="1">
      <c r="A126" s="30"/>
      <c r="B126" s="30"/>
      <c r="C126" s="30"/>
      <c r="D126" s="30"/>
      <c r="E126" s="41"/>
      <c r="F126" s="41"/>
      <c r="G126" s="42"/>
      <c r="H126" s="41">
        <v>57.9</v>
      </c>
      <c r="I126" s="41">
        <v>58.9</v>
      </c>
      <c r="J126" s="41">
        <v>69.0</v>
      </c>
      <c r="K126" s="41">
        <v>65.0</v>
      </c>
      <c r="L126" s="30"/>
      <c r="M126" s="30"/>
      <c r="N126" s="30"/>
      <c r="O126" s="30"/>
      <c r="P126" s="30"/>
      <c r="Q126" s="30"/>
      <c r="R126" s="30"/>
      <c r="S126" s="30"/>
      <c r="T126" s="30"/>
      <c r="U126" s="30"/>
      <c r="V126" s="30"/>
      <c r="W126" s="48"/>
      <c r="X126" s="35"/>
      <c r="Y126" s="36" t="b">
        <f>IF(Y125&lt;X125,TRUE,FALSE)</f>
        <v>1</v>
      </c>
      <c r="Z126" s="48"/>
      <c r="AA126" s="48"/>
      <c r="AB126" s="48"/>
      <c r="AC126" s="48"/>
      <c r="AD126" s="48"/>
      <c r="AE126" s="48"/>
      <c r="AF126" s="48"/>
      <c r="AG126" s="48"/>
    </row>
    <row r="127" ht="19.5" customHeight="1">
      <c r="A127" s="16">
        <v>63.0</v>
      </c>
      <c r="B127" s="59" t="s">
        <v>6</v>
      </c>
      <c r="C127" s="18">
        <v>817337.0</v>
      </c>
      <c r="D127" s="60" t="s">
        <v>568</v>
      </c>
      <c r="E127" s="20"/>
      <c r="F127" s="20"/>
      <c r="G127" s="21" t="s">
        <v>22</v>
      </c>
      <c r="H127" s="20"/>
      <c r="I127" s="20" t="s">
        <v>229</v>
      </c>
      <c r="J127" s="20" t="s">
        <v>230</v>
      </c>
      <c r="K127" s="20" t="s">
        <v>231</v>
      </c>
      <c r="L127" s="23">
        <v>53.29</v>
      </c>
      <c r="M127" s="24">
        <v>75.0</v>
      </c>
      <c r="N127" s="141">
        <f>M127*L127</f>
        <v>3996.75</v>
      </c>
      <c r="O127" s="24">
        <v>0.0</v>
      </c>
      <c r="P127" s="141">
        <f>O127*L127</f>
        <v>0</v>
      </c>
      <c r="Q127" s="40">
        <v>1.0</v>
      </c>
      <c r="R127" s="141">
        <f>Q127*L127</f>
        <v>53.29</v>
      </c>
      <c r="S127" s="40">
        <v>1.0</v>
      </c>
      <c r="T127" s="141">
        <f>S127*L127</f>
        <v>53.29</v>
      </c>
      <c r="U127" s="26">
        <f>M127+O127+Q127+S127</f>
        <v>77</v>
      </c>
      <c r="V127" s="27">
        <f>L127*U127</f>
        <v>4103.33</v>
      </c>
      <c r="W127" s="6"/>
      <c r="X127" s="28">
        <f>SMALL(E128:K128,1)+(SMALL(E128:K128,1)*0.5)</f>
        <v>74.985</v>
      </c>
      <c r="Y127" s="29">
        <f>LARGE(E128:K128,1)</f>
        <v>109.67</v>
      </c>
      <c r="Z127" s="6"/>
      <c r="AA127" s="6"/>
      <c r="AB127" s="6"/>
      <c r="AC127" s="6"/>
      <c r="AD127" s="6"/>
      <c r="AE127" s="6"/>
      <c r="AF127" s="6"/>
      <c r="AG127" s="6"/>
    </row>
    <row r="128" ht="36.75" customHeight="1">
      <c r="A128" s="30"/>
      <c r="B128" s="30"/>
      <c r="C128" s="30"/>
      <c r="D128" s="53"/>
      <c r="E128" s="41"/>
      <c r="F128" s="41"/>
      <c r="G128" s="70">
        <v>109.67</v>
      </c>
      <c r="H128" s="41"/>
      <c r="I128" s="41">
        <v>49.99</v>
      </c>
      <c r="J128" s="41">
        <v>49.99</v>
      </c>
      <c r="K128" s="41">
        <v>59.9</v>
      </c>
      <c r="L128" s="30"/>
      <c r="M128" s="30"/>
      <c r="N128" s="30"/>
      <c r="O128" s="30"/>
      <c r="P128" s="30"/>
      <c r="Q128" s="30"/>
      <c r="R128" s="30"/>
      <c r="S128" s="30"/>
      <c r="T128" s="30"/>
      <c r="U128" s="30"/>
      <c r="V128" s="30"/>
      <c r="W128" s="6"/>
      <c r="X128" s="35"/>
      <c r="Y128" s="36" t="b">
        <f>IF(Y127&lt;X127,TRUE,FALSE)</f>
        <v>0</v>
      </c>
      <c r="Z128" s="6"/>
      <c r="AA128" s="6"/>
      <c r="AB128" s="6"/>
      <c r="AC128" s="6"/>
      <c r="AD128" s="6"/>
      <c r="AE128" s="6"/>
      <c r="AF128" s="6"/>
      <c r="AG128" s="6"/>
    </row>
    <row r="129" ht="20.25" customHeight="1">
      <c r="A129" s="16">
        <v>64.0</v>
      </c>
      <c r="B129" s="59" t="s">
        <v>6</v>
      </c>
      <c r="C129" s="37">
        <v>817314.0</v>
      </c>
      <c r="D129" s="89" t="s">
        <v>569</v>
      </c>
      <c r="E129" s="20"/>
      <c r="F129" s="20"/>
      <c r="G129" s="21"/>
      <c r="H129" s="20"/>
      <c r="I129" s="20" t="s">
        <v>233</v>
      </c>
      <c r="J129" s="20" t="s">
        <v>33</v>
      </c>
      <c r="K129" s="20" t="s">
        <v>229</v>
      </c>
      <c r="L129" s="23">
        <v>93.77</v>
      </c>
      <c r="M129" s="40">
        <v>241.0</v>
      </c>
      <c r="N129" s="141">
        <f>M129*L129</f>
        <v>22598.57</v>
      </c>
      <c r="O129" s="24">
        <v>0.0</v>
      </c>
      <c r="P129" s="141">
        <f>O129*L129</f>
        <v>0</v>
      </c>
      <c r="Q129" s="40">
        <v>1.0</v>
      </c>
      <c r="R129" s="141">
        <f>Q129*L129</f>
        <v>93.77</v>
      </c>
      <c r="S129" s="40">
        <v>0.0</v>
      </c>
      <c r="T129" s="141">
        <f>S129*L129</f>
        <v>0</v>
      </c>
      <c r="U129" s="26">
        <f>M129+O129+Q129+S129</f>
        <v>242</v>
      </c>
      <c r="V129" s="27">
        <f>L129*U129</f>
        <v>22692.34</v>
      </c>
      <c r="W129" s="61"/>
      <c r="X129" s="28">
        <f>SMALL(E130:K130,1)+(SMALL(E130:K130,1)*0.5)</f>
        <v>134.85</v>
      </c>
      <c r="Y129" s="29">
        <f>LARGE(E130:K130,1)</f>
        <v>99.99</v>
      </c>
      <c r="Z129" s="6"/>
      <c r="AA129" s="6"/>
      <c r="AB129" s="6"/>
      <c r="AC129" s="6"/>
      <c r="AD129" s="6"/>
      <c r="AE129" s="6"/>
      <c r="AF129" s="6"/>
      <c r="AG129" s="6"/>
    </row>
    <row r="130" ht="14.25" customHeight="1">
      <c r="A130" s="30"/>
      <c r="B130" s="30"/>
      <c r="C130" s="30"/>
      <c r="D130" s="53"/>
      <c r="E130" s="41"/>
      <c r="F130" s="41"/>
      <c r="G130" s="42"/>
      <c r="H130" s="41"/>
      <c r="I130" s="41">
        <v>89.9</v>
      </c>
      <c r="J130" s="41">
        <v>91.41</v>
      </c>
      <c r="K130" s="41">
        <v>99.99</v>
      </c>
      <c r="L130" s="30"/>
      <c r="M130" s="30"/>
      <c r="N130" s="30"/>
      <c r="O130" s="30"/>
      <c r="P130" s="30"/>
      <c r="Q130" s="30"/>
      <c r="R130" s="30"/>
      <c r="S130" s="30"/>
      <c r="T130" s="30"/>
      <c r="U130" s="30"/>
      <c r="V130" s="30"/>
      <c r="W130" s="61"/>
      <c r="X130" s="35"/>
      <c r="Y130" s="36" t="b">
        <f>IF(Y129&lt;X129,TRUE,FALSE)</f>
        <v>1</v>
      </c>
      <c r="Z130" s="6"/>
      <c r="AA130" s="6"/>
      <c r="AB130" s="6"/>
      <c r="AC130" s="6"/>
      <c r="AD130" s="6"/>
      <c r="AE130" s="6"/>
      <c r="AF130" s="6"/>
      <c r="AG130" s="6"/>
    </row>
    <row r="131" ht="21.0" customHeight="1">
      <c r="A131" s="16">
        <v>65.0</v>
      </c>
      <c r="B131" s="59" t="s">
        <v>6</v>
      </c>
      <c r="C131" s="18">
        <v>817330.0</v>
      </c>
      <c r="D131" s="90" t="s">
        <v>570</v>
      </c>
      <c r="E131" s="20"/>
      <c r="F131" s="20"/>
      <c r="G131" s="21"/>
      <c r="H131" s="20"/>
      <c r="I131" s="20" t="s">
        <v>235</v>
      </c>
      <c r="J131" s="20" t="s">
        <v>167</v>
      </c>
      <c r="K131" s="20" t="s">
        <v>208</v>
      </c>
      <c r="L131" s="23">
        <v>47.6</v>
      </c>
      <c r="M131" s="40">
        <v>25.0</v>
      </c>
      <c r="N131" s="141">
        <f>M131*L131</f>
        <v>1190</v>
      </c>
      <c r="O131" s="24">
        <v>0.0</v>
      </c>
      <c r="P131" s="141">
        <f>O131*L131</f>
        <v>0</v>
      </c>
      <c r="Q131" s="40">
        <v>0.0</v>
      </c>
      <c r="R131" s="141">
        <f>Q131*L131</f>
        <v>0</v>
      </c>
      <c r="S131" s="40">
        <v>0.0</v>
      </c>
      <c r="T131" s="141">
        <f>S131*L131</f>
        <v>0</v>
      </c>
      <c r="U131" s="26">
        <f>M131+O131+Q131+S131</f>
        <v>25</v>
      </c>
      <c r="V131" s="27">
        <f>L131*U131</f>
        <v>1190</v>
      </c>
      <c r="W131" s="6"/>
      <c r="X131" s="28">
        <f>SMALL(E132:K132,1)+(SMALL(E132:K132,1)*0.5)</f>
        <v>67.35</v>
      </c>
      <c r="Y131" s="29">
        <f>LARGE(E132:K132,1)</f>
        <v>49.9</v>
      </c>
      <c r="Z131" s="6"/>
      <c r="AA131" s="6"/>
      <c r="AB131" s="6"/>
      <c r="AC131" s="6"/>
      <c r="AD131" s="6"/>
      <c r="AE131" s="6"/>
      <c r="AF131" s="6"/>
      <c r="AG131" s="6"/>
    </row>
    <row r="132" ht="41.25" customHeight="1">
      <c r="A132" s="30"/>
      <c r="B132" s="30"/>
      <c r="C132" s="30"/>
      <c r="D132" s="53"/>
      <c r="E132" s="41"/>
      <c r="F132" s="41"/>
      <c r="G132" s="42"/>
      <c r="H132" s="41"/>
      <c r="I132" s="41">
        <v>48.0</v>
      </c>
      <c r="J132" s="41">
        <v>44.9</v>
      </c>
      <c r="K132" s="41">
        <v>49.9</v>
      </c>
      <c r="L132" s="30"/>
      <c r="M132" s="30"/>
      <c r="N132" s="30"/>
      <c r="O132" s="30"/>
      <c r="P132" s="30"/>
      <c r="Q132" s="30"/>
      <c r="R132" s="30"/>
      <c r="S132" s="30"/>
      <c r="T132" s="30"/>
      <c r="U132" s="30"/>
      <c r="V132" s="30"/>
      <c r="W132" s="6"/>
      <c r="X132" s="35"/>
      <c r="Y132" s="36" t="b">
        <f>IF(Y131&lt;X131,TRUE,FALSE)</f>
        <v>1</v>
      </c>
      <c r="Z132" s="6"/>
      <c r="AA132" s="6"/>
      <c r="AB132" s="6"/>
      <c r="AC132" s="6"/>
      <c r="AD132" s="6"/>
      <c r="AE132" s="6"/>
      <c r="AF132" s="6"/>
      <c r="AG132" s="6"/>
    </row>
    <row r="133" ht="19.5" customHeight="1">
      <c r="A133" s="16">
        <v>66.0</v>
      </c>
      <c r="B133" s="59" t="s">
        <v>6</v>
      </c>
      <c r="C133" s="18">
        <v>817288.0</v>
      </c>
      <c r="D133" s="52" t="s">
        <v>571</v>
      </c>
      <c r="E133" s="20"/>
      <c r="F133" s="20" t="s">
        <v>237</v>
      </c>
      <c r="G133" s="21" t="s">
        <v>22</v>
      </c>
      <c r="H133" s="20"/>
      <c r="I133" s="20" t="s">
        <v>238</v>
      </c>
      <c r="J133" s="20" t="s">
        <v>140</v>
      </c>
      <c r="K133" s="20" t="s">
        <v>239</v>
      </c>
      <c r="L133" s="23">
        <v>51.68</v>
      </c>
      <c r="M133" s="40">
        <v>200.0</v>
      </c>
      <c r="N133" s="141">
        <f>M133*L133</f>
        <v>10336</v>
      </c>
      <c r="O133" s="24">
        <v>0.0</v>
      </c>
      <c r="P133" s="141">
        <f>O133*L133</f>
        <v>0</v>
      </c>
      <c r="Q133" s="40">
        <v>1.0</v>
      </c>
      <c r="R133" s="141">
        <f>Q133*L133</f>
        <v>51.68</v>
      </c>
      <c r="S133" s="24">
        <v>4.0</v>
      </c>
      <c r="T133" s="141">
        <f>S133*L133</f>
        <v>206.72</v>
      </c>
      <c r="U133" s="26">
        <f>M133+O133+Q133+S133</f>
        <v>205</v>
      </c>
      <c r="V133" s="27">
        <f>L133*U133</f>
        <v>10594.4</v>
      </c>
      <c r="W133" s="6"/>
      <c r="X133" s="28">
        <f>SMALL(E134:K134,1)+(SMALL(E134:K134,1)*0.5)</f>
        <v>33.75</v>
      </c>
      <c r="Y133" s="29">
        <f>LARGE(E134:K134,1)</f>
        <v>58.4</v>
      </c>
      <c r="Z133" s="48"/>
      <c r="AA133" s="48"/>
      <c r="AB133" s="48"/>
      <c r="AC133" s="48"/>
      <c r="AD133" s="48"/>
      <c r="AE133" s="48"/>
      <c r="AF133" s="48"/>
      <c r="AG133" s="48"/>
    </row>
    <row r="134" ht="48.75" customHeight="1">
      <c r="A134" s="30"/>
      <c r="B134" s="30"/>
      <c r="C134" s="30"/>
      <c r="D134" s="53"/>
      <c r="E134" s="41"/>
      <c r="F134" s="41">
        <v>49.0</v>
      </c>
      <c r="G134" s="70">
        <v>22.5</v>
      </c>
      <c r="H134" s="41"/>
      <c r="I134" s="41">
        <v>44.55</v>
      </c>
      <c r="J134" s="41">
        <v>58.4</v>
      </c>
      <c r="K134" s="41">
        <v>54.75</v>
      </c>
      <c r="L134" s="30"/>
      <c r="M134" s="30"/>
      <c r="N134" s="30"/>
      <c r="O134" s="30"/>
      <c r="P134" s="30"/>
      <c r="Q134" s="30"/>
      <c r="R134" s="30"/>
      <c r="S134" s="30"/>
      <c r="T134" s="30"/>
      <c r="U134" s="30"/>
      <c r="V134" s="30"/>
      <c r="W134" s="6"/>
      <c r="X134" s="35"/>
      <c r="Y134" s="36" t="b">
        <f>IF(Y133&lt;X133,TRUE,FALSE)</f>
        <v>0</v>
      </c>
      <c r="Z134" s="48"/>
      <c r="AA134" s="48"/>
      <c r="AB134" s="48"/>
      <c r="AC134" s="48"/>
      <c r="AD134" s="48"/>
      <c r="AE134" s="48"/>
      <c r="AF134" s="48"/>
      <c r="AG134" s="48"/>
    </row>
    <row r="135" ht="19.5" customHeight="1">
      <c r="A135" s="16">
        <v>67.0</v>
      </c>
      <c r="B135" s="17" t="s">
        <v>6</v>
      </c>
      <c r="C135" s="18">
        <v>810228.0</v>
      </c>
      <c r="D135" s="69" t="s">
        <v>572</v>
      </c>
      <c r="E135" s="20"/>
      <c r="F135" s="20"/>
      <c r="G135" s="21"/>
      <c r="H135" s="20"/>
      <c r="I135" s="20" t="s">
        <v>229</v>
      </c>
      <c r="J135" s="20" t="s">
        <v>241</v>
      </c>
      <c r="K135" s="20" t="s">
        <v>242</v>
      </c>
      <c r="L135" s="23">
        <v>52.9</v>
      </c>
      <c r="M135" s="40">
        <v>0.0</v>
      </c>
      <c r="N135" s="141">
        <f>M135*L135</f>
        <v>0</v>
      </c>
      <c r="O135" s="24">
        <v>11.0</v>
      </c>
      <c r="P135" s="141">
        <f>O135*L135</f>
        <v>581.9</v>
      </c>
      <c r="Q135" s="40">
        <v>5.0</v>
      </c>
      <c r="R135" s="141">
        <f>Q135*L135</f>
        <v>264.5</v>
      </c>
      <c r="S135" s="40">
        <v>7.0</v>
      </c>
      <c r="T135" s="141">
        <f>S135*L135</f>
        <v>370.3</v>
      </c>
      <c r="U135" s="26">
        <f>M135+O135+Q135+S135</f>
        <v>23</v>
      </c>
      <c r="V135" s="27">
        <f>L135*U135</f>
        <v>1216.7</v>
      </c>
      <c r="W135" s="48"/>
      <c r="X135" s="28">
        <f>SMALL(E136:K136,1)+(SMALL(E136:K136,1)*0.5)</f>
        <v>71.85</v>
      </c>
      <c r="Y135" s="29">
        <f>LARGE(E136:K136,1)</f>
        <v>55.8</v>
      </c>
      <c r="Z135" s="48"/>
      <c r="AA135" s="48"/>
      <c r="AB135" s="48"/>
      <c r="AC135" s="48"/>
      <c r="AD135" s="48"/>
      <c r="AE135" s="48"/>
      <c r="AF135" s="48"/>
      <c r="AG135" s="48"/>
    </row>
    <row r="136" ht="19.5" customHeight="1">
      <c r="A136" s="30"/>
      <c r="B136" s="30"/>
      <c r="C136" s="30"/>
      <c r="D136" s="30"/>
      <c r="E136" s="41"/>
      <c r="F136" s="41"/>
      <c r="G136" s="42"/>
      <c r="H136" s="41"/>
      <c r="I136" s="41">
        <v>54.99</v>
      </c>
      <c r="J136" s="41">
        <v>55.8</v>
      </c>
      <c r="K136" s="41">
        <v>47.9</v>
      </c>
      <c r="L136" s="30"/>
      <c r="M136" s="30"/>
      <c r="N136" s="30"/>
      <c r="O136" s="30"/>
      <c r="P136" s="30"/>
      <c r="Q136" s="30"/>
      <c r="R136" s="30"/>
      <c r="S136" s="30"/>
      <c r="T136" s="30"/>
      <c r="U136" s="30"/>
      <c r="V136" s="30"/>
      <c r="W136" s="48"/>
      <c r="X136" s="35"/>
      <c r="Y136" s="36" t="b">
        <f>IF(Y135&lt;X135,TRUE,FALSE)</f>
        <v>1</v>
      </c>
      <c r="Z136" s="48"/>
      <c r="AA136" s="48"/>
      <c r="AB136" s="48"/>
      <c r="AC136" s="48"/>
      <c r="AD136" s="48"/>
      <c r="AE136" s="48"/>
      <c r="AF136" s="48"/>
      <c r="AG136" s="48"/>
    </row>
    <row r="137" ht="19.5" customHeight="1">
      <c r="A137" s="16">
        <v>68.0</v>
      </c>
      <c r="B137" s="17" t="s">
        <v>6</v>
      </c>
      <c r="C137" s="18">
        <v>810233.0</v>
      </c>
      <c r="D137" s="69" t="s">
        <v>573</v>
      </c>
      <c r="E137" s="20"/>
      <c r="F137" s="20"/>
      <c r="G137" s="21"/>
      <c r="H137" s="20"/>
      <c r="I137" s="20" t="s">
        <v>53</v>
      </c>
      <c r="J137" s="20" t="s">
        <v>244</v>
      </c>
      <c r="K137" s="20" t="s">
        <v>245</v>
      </c>
      <c r="L137" s="23">
        <v>50.7</v>
      </c>
      <c r="M137" s="40">
        <v>36.0</v>
      </c>
      <c r="N137" s="141">
        <f>M137*L137</f>
        <v>1825.2</v>
      </c>
      <c r="O137" s="24">
        <v>0.0</v>
      </c>
      <c r="P137" s="141">
        <f>O137*L137</f>
        <v>0</v>
      </c>
      <c r="Q137" s="40">
        <v>3.0</v>
      </c>
      <c r="R137" s="141">
        <f>Q137*L137</f>
        <v>152.1</v>
      </c>
      <c r="S137" s="40">
        <v>13.0</v>
      </c>
      <c r="T137" s="141">
        <f>S137*L137</f>
        <v>659.1</v>
      </c>
      <c r="U137" s="26">
        <f>M137+O137+Q137+S137</f>
        <v>52</v>
      </c>
      <c r="V137" s="27">
        <f>L137*U137</f>
        <v>2636.4</v>
      </c>
      <c r="W137" s="48"/>
      <c r="X137" s="28">
        <f>SMALL(E138:K138,1)+(SMALL(E138:K138,1)*0.5)</f>
        <v>67.65</v>
      </c>
      <c r="Y137" s="29">
        <f>LARGE(E138:K138,1)</f>
        <v>55</v>
      </c>
      <c r="Z137" s="48"/>
      <c r="AA137" s="48"/>
      <c r="AB137" s="48"/>
      <c r="AC137" s="48"/>
      <c r="AD137" s="48"/>
      <c r="AE137" s="48"/>
      <c r="AF137" s="48"/>
      <c r="AG137" s="48"/>
    </row>
    <row r="138" ht="19.5" customHeight="1">
      <c r="A138" s="30"/>
      <c r="B138" s="30"/>
      <c r="C138" s="30"/>
      <c r="D138" s="30"/>
      <c r="E138" s="41"/>
      <c r="F138" s="41"/>
      <c r="G138" s="42"/>
      <c r="H138" s="41"/>
      <c r="I138" s="41">
        <v>52.0</v>
      </c>
      <c r="J138" s="41">
        <v>55.0</v>
      </c>
      <c r="K138" s="41">
        <v>45.1</v>
      </c>
      <c r="L138" s="30"/>
      <c r="M138" s="30"/>
      <c r="N138" s="30"/>
      <c r="O138" s="30"/>
      <c r="P138" s="30"/>
      <c r="Q138" s="30"/>
      <c r="R138" s="30"/>
      <c r="S138" s="30"/>
      <c r="T138" s="30"/>
      <c r="U138" s="30"/>
      <c r="V138" s="30"/>
      <c r="W138" s="48"/>
      <c r="X138" s="35"/>
      <c r="Y138" s="36" t="b">
        <f>IF(Y137&lt;X137,TRUE,FALSE)</f>
        <v>1</v>
      </c>
      <c r="Z138" s="48"/>
      <c r="AA138" s="48"/>
      <c r="AB138" s="48"/>
      <c r="AC138" s="48"/>
      <c r="AD138" s="48"/>
      <c r="AE138" s="48"/>
      <c r="AF138" s="48"/>
      <c r="AG138" s="48"/>
    </row>
    <row r="139" ht="21.0" customHeight="1">
      <c r="A139" s="16">
        <v>81.0</v>
      </c>
      <c r="B139" s="81" t="s">
        <v>6</v>
      </c>
      <c r="C139" s="82">
        <v>817328.0</v>
      </c>
      <c r="D139" s="91" t="s">
        <v>574</v>
      </c>
      <c r="E139" s="92"/>
      <c r="F139" s="92"/>
      <c r="G139" s="93"/>
      <c r="H139" s="92"/>
      <c r="I139" s="92" t="s">
        <v>247</v>
      </c>
      <c r="J139" s="92" t="s">
        <v>248</v>
      </c>
      <c r="K139" s="92" t="s">
        <v>140</v>
      </c>
      <c r="L139" s="23">
        <v>149.39</v>
      </c>
      <c r="M139" s="94">
        <v>80.0</v>
      </c>
      <c r="N139" s="141">
        <f>M139*L139</f>
        <v>11951.2</v>
      </c>
      <c r="O139" s="95">
        <v>0.0</v>
      </c>
      <c r="P139" s="141">
        <f>O139*L139</f>
        <v>0</v>
      </c>
      <c r="Q139" s="94">
        <v>0.0</v>
      </c>
      <c r="R139" s="141">
        <f>Q139*L139</f>
        <v>0</v>
      </c>
      <c r="S139" s="94">
        <v>0.0</v>
      </c>
      <c r="T139" s="141">
        <f>S139*L139</f>
        <v>0</v>
      </c>
      <c r="U139" s="26">
        <f>M139+O139+Q139+S139</f>
        <v>80</v>
      </c>
      <c r="V139" s="97">
        <f>L139*U139</f>
        <v>11951.2</v>
      </c>
      <c r="W139" s="6"/>
      <c r="X139" s="28">
        <f>SMALL(E140:K140,1)+(SMALL(E140:K140,1)*0.5)</f>
        <v>193.35</v>
      </c>
      <c r="Y139" s="29">
        <f>LARGE(E140:K140,1)</f>
        <v>166</v>
      </c>
      <c r="Z139" s="6"/>
      <c r="AA139" s="6"/>
      <c r="AB139" s="6"/>
      <c r="AC139" s="6"/>
      <c r="AD139" s="6"/>
      <c r="AE139" s="6"/>
      <c r="AF139" s="6"/>
      <c r="AG139" s="6"/>
    </row>
    <row r="140" ht="70.5" customHeight="1">
      <c r="A140" s="30"/>
      <c r="B140" s="30"/>
      <c r="C140" s="30"/>
      <c r="D140" s="53"/>
      <c r="E140" s="92"/>
      <c r="F140" s="92"/>
      <c r="G140" s="93"/>
      <c r="H140" s="92"/>
      <c r="I140" s="92">
        <v>153.27</v>
      </c>
      <c r="J140" s="92">
        <v>128.9</v>
      </c>
      <c r="K140" s="92">
        <v>166.0</v>
      </c>
      <c r="L140" s="30"/>
      <c r="M140" s="30"/>
      <c r="N140" s="30"/>
      <c r="O140" s="30"/>
      <c r="P140" s="30"/>
      <c r="Q140" s="30"/>
      <c r="R140" s="30"/>
      <c r="S140" s="30"/>
      <c r="T140" s="30"/>
      <c r="U140" s="30"/>
      <c r="V140" s="30"/>
      <c r="W140" s="6"/>
      <c r="X140" s="35"/>
      <c r="Y140" s="36" t="b">
        <f>IF(Y139&lt;X139,TRUE,FALSE)</f>
        <v>1</v>
      </c>
      <c r="Z140" s="6"/>
      <c r="AA140" s="6"/>
      <c r="AB140" s="6"/>
      <c r="AC140" s="6"/>
      <c r="AD140" s="6"/>
      <c r="AE140" s="6"/>
      <c r="AF140" s="6"/>
      <c r="AG140" s="6"/>
    </row>
    <row r="141" ht="23.25" customHeight="1">
      <c r="A141" s="16">
        <v>70.0</v>
      </c>
      <c r="B141" s="59" t="s">
        <v>6</v>
      </c>
      <c r="C141" s="51">
        <v>817300.0</v>
      </c>
      <c r="D141" s="52" t="s">
        <v>575</v>
      </c>
      <c r="E141" s="20"/>
      <c r="F141" s="20"/>
      <c r="G141" s="21"/>
      <c r="H141" s="20"/>
      <c r="I141" s="20" t="s">
        <v>250</v>
      </c>
      <c r="J141" s="20" t="s">
        <v>251</v>
      </c>
      <c r="K141" s="20" t="s">
        <v>29</v>
      </c>
      <c r="L141" s="23">
        <v>53.47</v>
      </c>
      <c r="M141" s="40">
        <v>50.0</v>
      </c>
      <c r="N141" s="141">
        <f>M141*L141</f>
        <v>2673.5</v>
      </c>
      <c r="O141" s="24">
        <v>0.0</v>
      </c>
      <c r="P141" s="141">
        <f>O141*L141</f>
        <v>0</v>
      </c>
      <c r="Q141" s="40">
        <v>0.0</v>
      </c>
      <c r="R141" s="141">
        <f>Q141*L141</f>
        <v>0</v>
      </c>
      <c r="S141" s="24">
        <v>1.0</v>
      </c>
      <c r="T141" s="141">
        <f>S141*L141</f>
        <v>53.47</v>
      </c>
      <c r="U141" s="26">
        <f>M141+O141+Q141+S141</f>
        <v>51</v>
      </c>
      <c r="V141" s="27">
        <f>L141*U141</f>
        <v>2726.97</v>
      </c>
      <c r="W141" s="61"/>
      <c r="X141" s="28">
        <f>SMALL(E142:K142,1)+(SMALL(E142:K142,1)*0.5)</f>
        <v>67.5</v>
      </c>
      <c r="Y141" s="29">
        <f>LARGE(E142:K142,1)</f>
        <v>60</v>
      </c>
      <c r="Z141" s="66"/>
      <c r="AA141" s="66"/>
      <c r="AB141" s="66"/>
      <c r="AC141" s="66"/>
      <c r="AD141" s="66"/>
      <c r="AE141" s="66"/>
      <c r="AF141" s="66"/>
      <c r="AG141" s="66"/>
    </row>
    <row r="142" ht="30.75" customHeight="1">
      <c r="A142" s="30"/>
      <c r="B142" s="30"/>
      <c r="C142" s="30"/>
      <c r="D142" s="53"/>
      <c r="E142" s="41"/>
      <c r="F142" s="41"/>
      <c r="G142" s="42"/>
      <c r="H142" s="41"/>
      <c r="I142" s="41">
        <v>45.0</v>
      </c>
      <c r="J142" s="41">
        <v>60.0</v>
      </c>
      <c r="K142" s="41">
        <v>55.4</v>
      </c>
      <c r="L142" s="30"/>
      <c r="M142" s="30"/>
      <c r="N142" s="30"/>
      <c r="O142" s="30"/>
      <c r="P142" s="30"/>
      <c r="Q142" s="30"/>
      <c r="R142" s="30"/>
      <c r="S142" s="30"/>
      <c r="T142" s="30"/>
      <c r="U142" s="30"/>
      <c r="V142" s="30"/>
      <c r="W142" s="61"/>
      <c r="X142" s="35"/>
      <c r="Y142" s="36" t="b">
        <f>IF(Y141&lt;X141,TRUE,FALSE)</f>
        <v>1</v>
      </c>
      <c r="Z142" s="66"/>
      <c r="AA142" s="66"/>
      <c r="AB142" s="66"/>
      <c r="AC142" s="66"/>
      <c r="AD142" s="66"/>
      <c r="AE142" s="66"/>
      <c r="AF142" s="66"/>
      <c r="AG142" s="66"/>
    </row>
    <row r="143" ht="19.5" customHeight="1">
      <c r="A143" s="16">
        <v>71.0</v>
      </c>
      <c r="B143" s="17" t="s">
        <v>6</v>
      </c>
      <c r="C143" s="51">
        <v>803871.0</v>
      </c>
      <c r="D143" s="38" t="s">
        <v>576</v>
      </c>
      <c r="E143" s="20"/>
      <c r="F143" s="20"/>
      <c r="G143" s="21" t="s">
        <v>22</v>
      </c>
      <c r="H143" s="20"/>
      <c r="I143" s="20" t="s">
        <v>253</v>
      </c>
      <c r="J143" s="20" t="s">
        <v>254</v>
      </c>
      <c r="K143" s="20"/>
      <c r="L143" s="23">
        <v>124.0</v>
      </c>
      <c r="M143" s="40">
        <v>22.0</v>
      </c>
      <c r="N143" s="141">
        <f>M143*L143</f>
        <v>2728</v>
      </c>
      <c r="O143" s="24">
        <v>1.0</v>
      </c>
      <c r="P143" s="141">
        <f>O143*L143</f>
        <v>124</v>
      </c>
      <c r="Q143" s="40">
        <v>6.0</v>
      </c>
      <c r="R143" s="141">
        <f>Q143*L143</f>
        <v>744</v>
      </c>
      <c r="S143" s="24">
        <v>10.0</v>
      </c>
      <c r="T143" s="141">
        <f>S143*L143</f>
        <v>1240</v>
      </c>
      <c r="U143" s="26">
        <f>M143+O143+Q143+S143</f>
        <v>39</v>
      </c>
      <c r="V143" s="27">
        <f>L143*U143</f>
        <v>4836</v>
      </c>
      <c r="W143" s="48"/>
      <c r="X143" s="28">
        <f>SMALL(E144:K144,1)+(SMALL(E144:K144,1)*0.5)</f>
        <v>163.5</v>
      </c>
      <c r="Y143" s="29">
        <f>LARGE(E144:K144,1)</f>
        <v>154</v>
      </c>
      <c r="Z143" s="48"/>
      <c r="AA143" s="48"/>
      <c r="AB143" s="48"/>
      <c r="AC143" s="48"/>
      <c r="AD143" s="48"/>
      <c r="AE143" s="48"/>
      <c r="AF143" s="48"/>
      <c r="AG143" s="48"/>
    </row>
    <row r="144" ht="31.5" customHeight="1">
      <c r="A144" s="30"/>
      <c r="B144" s="30"/>
      <c r="C144" s="30"/>
      <c r="D144" s="30"/>
      <c r="E144" s="41"/>
      <c r="F144" s="41"/>
      <c r="G144" s="42">
        <v>154.0</v>
      </c>
      <c r="H144" s="41"/>
      <c r="I144" s="41">
        <v>109.0</v>
      </c>
      <c r="J144" s="41">
        <v>109.0</v>
      </c>
      <c r="K144" s="41"/>
      <c r="L144" s="30"/>
      <c r="M144" s="30"/>
      <c r="N144" s="30"/>
      <c r="O144" s="30"/>
      <c r="P144" s="30"/>
      <c r="Q144" s="30"/>
      <c r="R144" s="30"/>
      <c r="S144" s="30"/>
      <c r="T144" s="30"/>
      <c r="U144" s="30"/>
      <c r="V144" s="30"/>
      <c r="W144" s="48"/>
      <c r="X144" s="35"/>
      <c r="Y144" s="36" t="b">
        <f>IF(Y143&lt;X143,TRUE,FALSE)</f>
        <v>1</v>
      </c>
      <c r="Z144" s="48"/>
      <c r="AA144" s="48"/>
      <c r="AB144" s="48"/>
      <c r="AC144" s="48"/>
      <c r="AD144" s="48"/>
      <c r="AE144" s="48"/>
      <c r="AF144" s="48"/>
      <c r="AG144" s="48"/>
    </row>
    <row r="145" ht="23.25" customHeight="1">
      <c r="A145" s="16">
        <v>72.0</v>
      </c>
      <c r="B145" s="59" t="s">
        <v>6</v>
      </c>
      <c r="C145" s="51">
        <v>817306.0</v>
      </c>
      <c r="D145" s="60" t="s">
        <v>577</v>
      </c>
      <c r="E145" s="20"/>
      <c r="F145" s="20"/>
      <c r="G145" s="21"/>
      <c r="H145" s="20"/>
      <c r="I145" s="20" t="s">
        <v>92</v>
      </c>
      <c r="J145" s="20" t="s">
        <v>94</v>
      </c>
      <c r="K145" s="20" t="s">
        <v>90</v>
      </c>
      <c r="L145" s="23">
        <v>103.8</v>
      </c>
      <c r="M145" s="40">
        <v>10.0</v>
      </c>
      <c r="N145" s="141">
        <f>M145*L145</f>
        <v>1038</v>
      </c>
      <c r="O145" s="24">
        <v>0.0</v>
      </c>
      <c r="P145" s="141">
        <f>O145*L145</f>
        <v>0</v>
      </c>
      <c r="Q145" s="40">
        <v>0.0</v>
      </c>
      <c r="R145" s="141">
        <f>Q145*L145</f>
        <v>0</v>
      </c>
      <c r="S145" s="24">
        <v>1.0</v>
      </c>
      <c r="T145" s="141">
        <f>S145*L145</f>
        <v>103.8</v>
      </c>
      <c r="U145" s="26">
        <f>M145+O145+Q145+S145</f>
        <v>11</v>
      </c>
      <c r="V145" s="27">
        <f>L145*U145</f>
        <v>1141.8</v>
      </c>
      <c r="W145" s="6"/>
      <c r="X145" s="28">
        <f>SMALL(E146:K146,1)+(SMALL(E146:K146,1)*0.5)</f>
        <v>146.25</v>
      </c>
      <c r="Y145" s="29">
        <f>LARGE(E146:K146,1)</f>
        <v>109.9</v>
      </c>
      <c r="Z145" s="6"/>
      <c r="AA145" s="6"/>
      <c r="AB145" s="6"/>
      <c r="AC145" s="6"/>
      <c r="AD145" s="6"/>
      <c r="AE145" s="6"/>
      <c r="AF145" s="6"/>
      <c r="AG145" s="6"/>
    </row>
    <row r="146" ht="33.0" customHeight="1">
      <c r="A146" s="30"/>
      <c r="B146" s="30"/>
      <c r="C146" s="30"/>
      <c r="D146" s="53"/>
      <c r="E146" s="41"/>
      <c r="F146" s="41"/>
      <c r="G146" s="42"/>
      <c r="H146" s="41"/>
      <c r="I146" s="41">
        <v>97.5</v>
      </c>
      <c r="J146" s="41">
        <v>109.9</v>
      </c>
      <c r="K146" s="41">
        <v>104.0</v>
      </c>
      <c r="L146" s="30"/>
      <c r="M146" s="30"/>
      <c r="N146" s="30"/>
      <c r="O146" s="30"/>
      <c r="P146" s="30"/>
      <c r="Q146" s="30"/>
      <c r="R146" s="30"/>
      <c r="S146" s="30"/>
      <c r="T146" s="30"/>
      <c r="U146" s="30"/>
      <c r="V146" s="30"/>
      <c r="W146" s="63"/>
      <c r="X146" s="35"/>
      <c r="Y146" s="36" t="b">
        <f>IF(Y145&lt;X145,TRUE,FALSE)</f>
        <v>1</v>
      </c>
      <c r="Z146" s="6"/>
      <c r="AA146" s="6"/>
      <c r="AB146" s="6"/>
      <c r="AC146" s="6"/>
      <c r="AD146" s="6"/>
      <c r="AE146" s="6"/>
      <c r="AF146" s="6"/>
      <c r="AG146" s="6"/>
    </row>
    <row r="147" ht="17.25" customHeight="1">
      <c r="A147" s="16">
        <v>73.0</v>
      </c>
      <c r="B147" s="59" t="s">
        <v>6</v>
      </c>
      <c r="C147" s="18">
        <v>817336.0</v>
      </c>
      <c r="D147" s="98" t="s">
        <v>578</v>
      </c>
      <c r="E147" s="20"/>
      <c r="F147" s="20"/>
      <c r="G147" s="21"/>
      <c r="H147" s="20"/>
      <c r="I147" s="20" t="s">
        <v>257</v>
      </c>
      <c r="J147" s="20" t="s">
        <v>258</v>
      </c>
      <c r="K147" s="20" t="s">
        <v>259</v>
      </c>
      <c r="L147" s="23">
        <v>154.33</v>
      </c>
      <c r="M147" s="24">
        <v>50.0</v>
      </c>
      <c r="N147" s="141">
        <f>M147*L147</f>
        <v>7716.5</v>
      </c>
      <c r="O147" s="24">
        <v>0.0</v>
      </c>
      <c r="P147" s="141">
        <f>O147*L147</f>
        <v>0</v>
      </c>
      <c r="Q147" s="40">
        <v>4.0</v>
      </c>
      <c r="R147" s="141">
        <f>Q147*L147</f>
        <v>617.32</v>
      </c>
      <c r="S147" s="40">
        <v>1.0</v>
      </c>
      <c r="T147" s="141">
        <f>S147*L147</f>
        <v>154.33</v>
      </c>
      <c r="U147" s="26">
        <f>M147+O147+Q147+S147</f>
        <v>55</v>
      </c>
      <c r="V147" s="27">
        <f>L147*U147</f>
        <v>8488.15</v>
      </c>
      <c r="W147" s="6"/>
      <c r="X147" s="28">
        <f>SMALL(E148:K148,1)+(SMALL(E148:K148,1)*0.5)</f>
        <v>225</v>
      </c>
      <c r="Y147" s="29">
        <f>LARGE(E148:K148,1)</f>
        <v>163</v>
      </c>
      <c r="Z147" s="6"/>
      <c r="AA147" s="6"/>
      <c r="AC147" s="6"/>
      <c r="AD147" s="6"/>
      <c r="AE147" s="6"/>
      <c r="AF147" s="6"/>
      <c r="AG147" s="6"/>
    </row>
    <row r="148" ht="28.5" customHeight="1">
      <c r="A148" s="30"/>
      <c r="B148" s="30"/>
      <c r="C148" s="30"/>
      <c r="D148" s="53"/>
      <c r="E148" s="41"/>
      <c r="F148" s="41"/>
      <c r="G148" s="42"/>
      <c r="H148" s="41"/>
      <c r="I148" s="41">
        <v>150.0</v>
      </c>
      <c r="J148" s="41">
        <v>150.0</v>
      </c>
      <c r="K148" s="41">
        <v>163.0</v>
      </c>
      <c r="L148" s="30"/>
      <c r="M148" s="30"/>
      <c r="N148" s="30"/>
      <c r="O148" s="30"/>
      <c r="P148" s="30"/>
      <c r="Q148" s="30"/>
      <c r="R148" s="30"/>
      <c r="S148" s="30"/>
      <c r="T148" s="30"/>
      <c r="U148" s="30"/>
      <c r="V148" s="30"/>
      <c r="W148" s="6"/>
      <c r="X148" s="35"/>
      <c r="Y148" s="36" t="b">
        <f>IF(Y147&lt;X147,TRUE,FALSE)</f>
        <v>1</v>
      </c>
      <c r="Z148" s="6"/>
      <c r="AA148" s="6"/>
      <c r="AB148" s="6"/>
      <c r="AC148" s="6"/>
      <c r="AD148" s="6"/>
      <c r="AE148" s="6"/>
      <c r="AF148" s="6"/>
      <c r="AG148" s="6"/>
    </row>
    <row r="149" ht="25.5" customHeight="1">
      <c r="A149" s="16">
        <v>74.0</v>
      </c>
      <c r="B149" s="59" t="s">
        <v>6</v>
      </c>
      <c r="C149" s="18">
        <v>817323.0</v>
      </c>
      <c r="D149" s="99" t="s">
        <v>579</v>
      </c>
      <c r="E149" s="20"/>
      <c r="F149" s="20"/>
      <c r="G149" s="21" t="s">
        <v>22</v>
      </c>
      <c r="H149" s="20"/>
      <c r="I149" s="20" t="s">
        <v>261</v>
      </c>
      <c r="J149" s="20" t="s">
        <v>262</v>
      </c>
      <c r="K149" s="20" t="s">
        <v>263</v>
      </c>
      <c r="L149" s="23">
        <v>46.2</v>
      </c>
      <c r="M149" s="40">
        <v>30.0</v>
      </c>
      <c r="N149" s="141">
        <f>M149*L149</f>
        <v>1386</v>
      </c>
      <c r="O149" s="24">
        <v>0.0</v>
      </c>
      <c r="P149" s="141">
        <f>O149*L149</f>
        <v>0</v>
      </c>
      <c r="Q149" s="40">
        <v>0.0</v>
      </c>
      <c r="R149" s="141">
        <f>Q149*L149</f>
        <v>0</v>
      </c>
      <c r="S149" s="40">
        <v>0.0</v>
      </c>
      <c r="T149" s="141">
        <f>S149*L149</f>
        <v>0</v>
      </c>
      <c r="U149" s="26">
        <f>M149+O149+Q149+S149</f>
        <v>30</v>
      </c>
      <c r="V149" s="27">
        <f>L149*U149</f>
        <v>1386</v>
      </c>
      <c r="W149" s="6"/>
      <c r="X149" s="28">
        <f>SMALL(E150:K150,1)+(SMALL(E150:K150,1)*0.5)</f>
        <v>63</v>
      </c>
      <c r="Y149" s="29">
        <f>LARGE(E150:K150,1)</f>
        <v>65.9</v>
      </c>
      <c r="Z149" s="6"/>
      <c r="AA149" s="6"/>
      <c r="AB149" s="6"/>
      <c r="AC149" s="6"/>
      <c r="AD149" s="6"/>
      <c r="AE149" s="6"/>
      <c r="AF149" s="6"/>
      <c r="AG149" s="6"/>
    </row>
    <row r="150" ht="24.0" customHeight="1">
      <c r="A150" s="30"/>
      <c r="B150" s="30"/>
      <c r="C150" s="30"/>
      <c r="D150" s="53"/>
      <c r="E150" s="41"/>
      <c r="F150" s="41"/>
      <c r="G150" s="42">
        <v>42.0</v>
      </c>
      <c r="H150" s="41"/>
      <c r="I150" s="46">
        <v>65.9</v>
      </c>
      <c r="J150" s="41">
        <v>49.9</v>
      </c>
      <c r="K150" s="41">
        <v>46.7</v>
      </c>
      <c r="L150" s="30"/>
      <c r="M150" s="30"/>
      <c r="N150" s="30"/>
      <c r="O150" s="30"/>
      <c r="P150" s="30"/>
      <c r="Q150" s="30"/>
      <c r="R150" s="30"/>
      <c r="S150" s="30"/>
      <c r="T150" s="30"/>
      <c r="U150" s="30"/>
      <c r="V150" s="30"/>
      <c r="W150" s="6"/>
      <c r="X150" s="35"/>
      <c r="Y150" s="36" t="b">
        <f>IF(Y149&lt;X149,TRUE,FALSE)</f>
        <v>0</v>
      </c>
      <c r="Z150" s="6"/>
      <c r="AA150" s="6"/>
      <c r="AB150" s="6"/>
      <c r="AC150" s="6"/>
      <c r="AD150" s="6"/>
      <c r="AE150" s="6"/>
      <c r="AF150" s="6"/>
      <c r="AG150" s="6"/>
    </row>
    <row r="151" ht="20.25" customHeight="1">
      <c r="A151" s="16">
        <v>75.0</v>
      </c>
      <c r="B151" s="59" t="s">
        <v>6</v>
      </c>
      <c r="C151" s="51">
        <v>817308.0</v>
      </c>
      <c r="D151" s="60" t="s">
        <v>580</v>
      </c>
      <c r="E151" s="20"/>
      <c r="F151" s="20"/>
      <c r="G151" s="21"/>
      <c r="H151" s="20"/>
      <c r="I151" s="20" t="s">
        <v>92</v>
      </c>
      <c r="J151" s="20" t="s">
        <v>66</v>
      </c>
      <c r="K151" s="20" t="s">
        <v>221</v>
      </c>
      <c r="L151" s="23">
        <v>52.99</v>
      </c>
      <c r="M151" s="40">
        <v>40.0</v>
      </c>
      <c r="N151" s="141">
        <f>M151*L151</f>
        <v>2119.6</v>
      </c>
      <c r="O151" s="24">
        <v>0.0</v>
      </c>
      <c r="P151" s="141">
        <f>O151*L151</f>
        <v>0</v>
      </c>
      <c r="Q151" s="40">
        <v>1.0</v>
      </c>
      <c r="R151" s="141">
        <f>Q151*L151</f>
        <v>52.99</v>
      </c>
      <c r="S151" s="24">
        <v>0.0</v>
      </c>
      <c r="T151" s="141">
        <f>S151*L151</f>
        <v>0</v>
      </c>
      <c r="U151" s="26">
        <f>M151+O151+Q151+S151</f>
        <v>41</v>
      </c>
      <c r="V151" s="27">
        <f>L151*U151</f>
        <v>2172.59</v>
      </c>
      <c r="W151" s="6"/>
      <c r="X151" s="28">
        <f>SMALL(E152:K152,1)+(SMALL(E152:K152,1)*0.5)</f>
        <v>74.985</v>
      </c>
      <c r="Y151" s="29">
        <f>LARGE(E152:K152,1)</f>
        <v>59</v>
      </c>
      <c r="Z151" s="6"/>
      <c r="AA151" s="6"/>
      <c r="AB151" s="6"/>
      <c r="AC151" s="6"/>
      <c r="AD151" s="6"/>
      <c r="AE151" s="6"/>
      <c r="AF151" s="6"/>
      <c r="AG151" s="6"/>
    </row>
    <row r="152" ht="16.5" customHeight="1">
      <c r="A152" s="30"/>
      <c r="B152" s="30"/>
      <c r="C152" s="30"/>
      <c r="D152" s="53"/>
      <c r="E152" s="41"/>
      <c r="F152" s="41"/>
      <c r="G152" s="42"/>
      <c r="H152" s="41"/>
      <c r="I152" s="41">
        <v>59.0</v>
      </c>
      <c r="J152" s="41">
        <v>49.99</v>
      </c>
      <c r="K152" s="41">
        <v>49.99</v>
      </c>
      <c r="L152" s="30"/>
      <c r="M152" s="30"/>
      <c r="N152" s="30"/>
      <c r="O152" s="30"/>
      <c r="P152" s="30"/>
      <c r="Q152" s="30"/>
      <c r="R152" s="30"/>
      <c r="S152" s="30"/>
      <c r="T152" s="30"/>
      <c r="U152" s="30"/>
      <c r="V152" s="30"/>
      <c r="W152" s="6"/>
      <c r="X152" s="35"/>
      <c r="Y152" s="36" t="b">
        <f>IF(Y151&lt;X151,TRUE,FALSE)</f>
        <v>1</v>
      </c>
      <c r="Z152" s="6"/>
      <c r="AA152" s="6"/>
      <c r="AB152" s="6"/>
      <c r="AC152" s="6"/>
      <c r="AD152" s="6"/>
      <c r="AE152" s="6"/>
      <c r="AF152" s="6"/>
      <c r="AG152" s="6"/>
    </row>
    <row r="153" ht="21.0" customHeight="1">
      <c r="A153" s="16">
        <v>76.0</v>
      </c>
      <c r="B153" s="59" t="s">
        <v>6</v>
      </c>
      <c r="C153" s="37">
        <v>817315.0</v>
      </c>
      <c r="D153" s="52" t="s">
        <v>581</v>
      </c>
      <c r="E153" s="20"/>
      <c r="F153" s="20"/>
      <c r="G153" s="21"/>
      <c r="H153" s="20"/>
      <c r="I153" s="20" t="s">
        <v>92</v>
      </c>
      <c r="J153" s="20" t="s">
        <v>266</v>
      </c>
      <c r="K153" s="20" t="s">
        <v>267</v>
      </c>
      <c r="L153" s="23">
        <v>39.7</v>
      </c>
      <c r="M153" s="40">
        <v>30.0</v>
      </c>
      <c r="N153" s="141">
        <f>M153*L153</f>
        <v>1191</v>
      </c>
      <c r="O153" s="24">
        <v>0.0</v>
      </c>
      <c r="P153" s="141">
        <f>O153*L153</f>
        <v>0</v>
      </c>
      <c r="Q153" s="40">
        <v>0.0</v>
      </c>
      <c r="R153" s="141">
        <f>Q153*L153</f>
        <v>0</v>
      </c>
      <c r="S153" s="40">
        <v>0.0</v>
      </c>
      <c r="T153" s="141">
        <f>S153*L153</f>
        <v>0</v>
      </c>
      <c r="U153" s="26">
        <f>M153+O153+Q153+S153</f>
        <v>30</v>
      </c>
      <c r="V153" s="27">
        <f>L153*U153</f>
        <v>1191</v>
      </c>
      <c r="W153" s="61"/>
      <c r="X153" s="28">
        <f>SMALL(E154:K154,1)+(SMALL(E154:K154,1)*0.5)</f>
        <v>49.5</v>
      </c>
      <c r="Y153" s="29">
        <f>LARGE(E154:K154,1)</f>
        <v>44.9</v>
      </c>
      <c r="Z153" s="6"/>
      <c r="AA153" s="6"/>
      <c r="AB153" s="6"/>
      <c r="AC153" s="6"/>
      <c r="AD153" s="6"/>
      <c r="AE153" s="6"/>
      <c r="AF153" s="6"/>
      <c r="AG153" s="6"/>
    </row>
    <row r="154" ht="18.75" customHeight="1">
      <c r="A154" s="30"/>
      <c r="B154" s="30"/>
      <c r="C154" s="30"/>
      <c r="D154" s="53"/>
      <c r="E154" s="41"/>
      <c r="F154" s="41"/>
      <c r="G154" s="42"/>
      <c r="H154" s="41"/>
      <c r="I154" s="41">
        <v>41.2</v>
      </c>
      <c r="J154" s="41">
        <v>44.9</v>
      </c>
      <c r="K154" s="41">
        <v>33.0</v>
      </c>
      <c r="L154" s="30"/>
      <c r="M154" s="30"/>
      <c r="N154" s="30"/>
      <c r="O154" s="30"/>
      <c r="P154" s="30"/>
      <c r="Q154" s="30"/>
      <c r="R154" s="30"/>
      <c r="S154" s="30"/>
      <c r="T154" s="30"/>
      <c r="U154" s="30"/>
      <c r="V154" s="30"/>
      <c r="W154" s="61"/>
      <c r="X154" s="35"/>
      <c r="Y154" s="36" t="b">
        <f>IF(Y153&lt;X153,TRUE,FALSE)</f>
        <v>1</v>
      </c>
      <c r="Z154" s="6"/>
      <c r="AA154" s="6"/>
      <c r="AB154" s="6"/>
      <c r="AC154" s="6"/>
      <c r="AD154" s="6"/>
      <c r="AE154" s="6"/>
      <c r="AF154" s="6"/>
      <c r="AG154" s="6"/>
    </row>
    <row r="155" ht="21.0" customHeight="1">
      <c r="A155" s="16">
        <v>77.0</v>
      </c>
      <c r="B155" s="59" t="s">
        <v>6</v>
      </c>
      <c r="C155" s="37">
        <v>817322.0</v>
      </c>
      <c r="D155" s="100" t="s">
        <v>582</v>
      </c>
      <c r="E155" s="20"/>
      <c r="F155" s="20"/>
      <c r="G155" s="21"/>
      <c r="H155" s="20"/>
      <c r="I155" s="20" t="s">
        <v>33</v>
      </c>
      <c r="J155" s="20" t="s">
        <v>269</v>
      </c>
      <c r="K155" s="20" t="s">
        <v>270</v>
      </c>
      <c r="L155" s="23">
        <v>90.36</v>
      </c>
      <c r="M155" s="40">
        <v>10.0</v>
      </c>
      <c r="N155" s="141">
        <f>M155*L155</f>
        <v>903.6</v>
      </c>
      <c r="O155" s="24">
        <v>0.0</v>
      </c>
      <c r="P155" s="141">
        <f>O155*L155</f>
        <v>0</v>
      </c>
      <c r="Q155" s="40">
        <v>0.0</v>
      </c>
      <c r="R155" s="141">
        <f>Q155*L155</f>
        <v>0</v>
      </c>
      <c r="S155" s="40">
        <v>0.0</v>
      </c>
      <c r="T155" s="141">
        <f>S155*L155</f>
        <v>0</v>
      </c>
      <c r="U155" s="26">
        <f>M155+O155+Q155+S155</f>
        <v>10</v>
      </c>
      <c r="V155" s="27">
        <f>L155*U155</f>
        <v>903.6</v>
      </c>
      <c r="W155" s="6"/>
      <c r="X155" s="28">
        <f>SMALL(E156:K156,1)+(SMALL(E156:K156,1)*0.5)</f>
        <v>132.72</v>
      </c>
      <c r="Y155" s="29">
        <f>LARGE(E156:K156,1)</f>
        <v>94</v>
      </c>
      <c r="Z155" s="6"/>
      <c r="AA155" s="6"/>
      <c r="AB155" s="6"/>
      <c r="AC155" s="6"/>
      <c r="AD155" s="6"/>
      <c r="AE155" s="6"/>
      <c r="AF155" s="6"/>
      <c r="AG155" s="6"/>
    </row>
    <row r="156" ht="87.0" customHeight="1">
      <c r="A156" s="30"/>
      <c r="B156" s="30"/>
      <c r="C156" s="30"/>
      <c r="D156" s="53"/>
      <c r="E156" s="41"/>
      <c r="F156" s="41"/>
      <c r="G156" s="42"/>
      <c r="H156" s="41"/>
      <c r="I156" s="41">
        <v>88.48</v>
      </c>
      <c r="J156" s="41">
        <v>94.0</v>
      </c>
      <c r="K156" s="41">
        <v>88.6</v>
      </c>
      <c r="L156" s="30"/>
      <c r="M156" s="30"/>
      <c r="N156" s="30"/>
      <c r="O156" s="30"/>
      <c r="P156" s="30"/>
      <c r="Q156" s="30"/>
      <c r="R156" s="30"/>
      <c r="S156" s="30"/>
      <c r="T156" s="30"/>
      <c r="U156" s="30"/>
      <c r="V156" s="30"/>
      <c r="W156" s="6"/>
      <c r="X156" s="35"/>
      <c r="Y156" s="36" t="b">
        <f>IF(Y155&lt;X155,TRUE,FALSE)</f>
        <v>1</v>
      </c>
      <c r="Z156" s="6"/>
      <c r="AA156" s="6"/>
      <c r="AB156" s="6"/>
      <c r="AC156" s="6"/>
      <c r="AD156" s="6"/>
      <c r="AE156" s="6"/>
      <c r="AF156" s="6"/>
      <c r="AG156" s="6"/>
    </row>
    <row r="157" ht="21.0" customHeight="1">
      <c r="A157" s="16">
        <v>78.0</v>
      </c>
      <c r="B157" s="59" t="s">
        <v>6</v>
      </c>
      <c r="C157" s="18">
        <v>817334.0</v>
      </c>
      <c r="D157" s="101" t="s">
        <v>583</v>
      </c>
      <c r="E157" s="20"/>
      <c r="F157" s="20"/>
      <c r="G157" s="21"/>
      <c r="H157" s="20"/>
      <c r="I157" s="20" t="s">
        <v>224</v>
      </c>
      <c r="J157" s="20" t="s">
        <v>33</v>
      </c>
      <c r="K157" s="20" t="s">
        <v>59</v>
      </c>
      <c r="L157" s="23">
        <v>95.66</v>
      </c>
      <c r="M157" s="24">
        <v>35.0</v>
      </c>
      <c r="N157" s="141">
        <f>M157*L157</f>
        <v>3348.1</v>
      </c>
      <c r="O157" s="24">
        <v>0.0</v>
      </c>
      <c r="P157" s="141">
        <f>O157*L157</f>
        <v>0</v>
      </c>
      <c r="Q157" s="40">
        <v>0.0</v>
      </c>
      <c r="R157" s="141">
        <f>Q157*L157</f>
        <v>0</v>
      </c>
      <c r="S157" s="40">
        <v>0.0</v>
      </c>
      <c r="T157" s="141">
        <f>S157*L157</f>
        <v>0</v>
      </c>
      <c r="U157" s="26">
        <f>M157+O157+Q157+S157</f>
        <v>35</v>
      </c>
      <c r="V157" s="27">
        <f>L157*U157</f>
        <v>3348.1</v>
      </c>
      <c r="W157" s="6"/>
      <c r="X157" s="28">
        <f>SMALL(E158:K158,1)+(SMALL(E158:K158,1)*0.5)</f>
        <v>130.485</v>
      </c>
      <c r="Y157" s="29">
        <f>LARGE(E158:K158,1)</f>
        <v>99.99</v>
      </c>
      <c r="Z157" s="6"/>
      <c r="AA157" s="6"/>
      <c r="AB157" s="6"/>
      <c r="AC157" s="6"/>
      <c r="AD157" s="6"/>
      <c r="AE157" s="6"/>
      <c r="AF157" s="6"/>
      <c r="AG157" s="6"/>
    </row>
    <row r="158" ht="33.0" customHeight="1">
      <c r="A158" s="30"/>
      <c r="B158" s="30"/>
      <c r="C158" s="30"/>
      <c r="D158" s="53"/>
      <c r="E158" s="41"/>
      <c r="F158" s="41"/>
      <c r="G158" s="42"/>
      <c r="H158" s="41"/>
      <c r="I158" s="41">
        <v>99.99</v>
      </c>
      <c r="J158" s="41">
        <v>86.99</v>
      </c>
      <c r="K158" s="41">
        <v>99.99</v>
      </c>
      <c r="L158" s="30"/>
      <c r="M158" s="30"/>
      <c r="N158" s="30"/>
      <c r="O158" s="30"/>
      <c r="P158" s="30"/>
      <c r="Q158" s="30"/>
      <c r="R158" s="30"/>
      <c r="S158" s="30"/>
      <c r="T158" s="30"/>
      <c r="U158" s="30"/>
      <c r="V158" s="30"/>
      <c r="W158" s="6"/>
      <c r="X158" s="35"/>
      <c r="Y158" s="36" t="b">
        <f>IF(Y157&lt;X157,TRUE,FALSE)</f>
        <v>1</v>
      </c>
      <c r="Z158" s="6"/>
      <c r="AA158" s="6"/>
      <c r="AB158" s="6"/>
      <c r="AC158" s="6"/>
      <c r="AD158" s="6"/>
      <c r="AE158" s="6"/>
      <c r="AF158" s="6"/>
      <c r="AG158" s="6"/>
    </row>
    <row r="159" ht="19.5" customHeight="1">
      <c r="A159" s="16">
        <v>79.0</v>
      </c>
      <c r="B159" s="17" t="s">
        <v>6</v>
      </c>
      <c r="C159" s="18">
        <v>810232.0</v>
      </c>
      <c r="D159" s="69" t="s">
        <v>584</v>
      </c>
      <c r="E159" s="20"/>
      <c r="F159" s="20"/>
      <c r="G159" s="21" t="s">
        <v>22</v>
      </c>
      <c r="H159" s="20"/>
      <c r="I159" s="20" t="s">
        <v>273</v>
      </c>
      <c r="J159" s="20" t="s">
        <v>274</v>
      </c>
      <c r="K159" s="20" t="s">
        <v>275</v>
      </c>
      <c r="L159" s="23">
        <v>99.59</v>
      </c>
      <c r="M159" s="40">
        <v>28.0</v>
      </c>
      <c r="N159" s="141">
        <f>M159*L159</f>
        <v>2788.52</v>
      </c>
      <c r="O159" s="24">
        <v>0.0</v>
      </c>
      <c r="P159" s="141">
        <f>O159*L159</f>
        <v>0</v>
      </c>
      <c r="Q159" s="40">
        <v>7.0</v>
      </c>
      <c r="R159" s="141">
        <f>Q159*L159</f>
        <v>697.13</v>
      </c>
      <c r="S159" s="40">
        <v>13.0</v>
      </c>
      <c r="T159" s="141">
        <f>S159*L159</f>
        <v>1294.67</v>
      </c>
      <c r="U159" s="26">
        <f>M159+O159+Q159+S159</f>
        <v>48</v>
      </c>
      <c r="V159" s="27">
        <f>L159*U159</f>
        <v>4780.32</v>
      </c>
      <c r="W159" s="48"/>
      <c r="X159" s="28">
        <f>SMALL(E160:K160,1)+(SMALL(E160:K160,1)*0.5)</f>
        <v>134.955</v>
      </c>
      <c r="Y159" s="29">
        <f>LARGE(E160:K160,1)</f>
        <v>114.9</v>
      </c>
      <c r="Z159" s="48"/>
      <c r="AA159" s="48"/>
      <c r="AB159" s="48"/>
      <c r="AC159" s="48"/>
      <c r="AD159" s="48"/>
      <c r="AE159" s="48"/>
      <c r="AF159" s="48"/>
      <c r="AG159" s="48"/>
    </row>
    <row r="160" ht="19.5" customHeight="1">
      <c r="A160" s="30"/>
      <c r="B160" s="30"/>
      <c r="C160" s="30"/>
      <c r="D160" s="30"/>
      <c r="E160" s="41"/>
      <c r="F160" s="41"/>
      <c r="G160" s="42">
        <v>89.97</v>
      </c>
      <c r="H160" s="41"/>
      <c r="I160" s="41">
        <v>114.9</v>
      </c>
      <c r="J160" s="41">
        <v>99.99</v>
      </c>
      <c r="K160" s="41">
        <v>93.5</v>
      </c>
      <c r="L160" s="30"/>
      <c r="M160" s="30"/>
      <c r="N160" s="30"/>
      <c r="O160" s="30"/>
      <c r="P160" s="30"/>
      <c r="Q160" s="30"/>
      <c r="R160" s="30"/>
      <c r="S160" s="30"/>
      <c r="T160" s="30"/>
      <c r="U160" s="30"/>
      <c r="V160" s="30"/>
      <c r="W160" s="48"/>
      <c r="X160" s="35"/>
      <c r="Y160" s="36" t="b">
        <f>IF(Y159&lt;X159,TRUE,FALSE)</f>
        <v>1</v>
      </c>
      <c r="Z160" s="48"/>
      <c r="AA160" s="48"/>
      <c r="AB160" s="48"/>
      <c r="AC160" s="48"/>
      <c r="AD160" s="48"/>
      <c r="AE160" s="48"/>
      <c r="AF160" s="48"/>
      <c r="AG160" s="48"/>
    </row>
    <row r="161" ht="19.5" customHeight="1">
      <c r="A161" s="16">
        <v>80.0</v>
      </c>
      <c r="B161" s="59" t="s">
        <v>6</v>
      </c>
      <c r="C161" s="72">
        <v>797724.0</v>
      </c>
      <c r="D161" s="62" t="s">
        <v>585</v>
      </c>
      <c r="E161" s="20"/>
      <c r="F161" s="20" t="s">
        <v>73</v>
      </c>
      <c r="G161" s="21" t="s">
        <v>22</v>
      </c>
      <c r="H161" s="20" t="s">
        <v>117</v>
      </c>
      <c r="I161" s="20" t="s">
        <v>226</v>
      </c>
      <c r="J161" s="20" t="s">
        <v>66</v>
      </c>
      <c r="K161" s="20" t="s">
        <v>110</v>
      </c>
      <c r="L161" s="23">
        <v>55.76</v>
      </c>
      <c r="M161" s="40">
        <v>1.0</v>
      </c>
      <c r="N161" s="141">
        <f>M161*L161</f>
        <v>55.76</v>
      </c>
      <c r="O161" s="24">
        <v>10.0</v>
      </c>
      <c r="P161" s="141">
        <f>O161*L161</f>
        <v>557.6</v>
      </c>
      <c r="Q161" s="40">
        <v>0.0</v>
      </c>
      <c r="R161" s="141">
        <f>Q161*L161</f>
        <v>0</v>
      </c>
      <c r="S161" s="24">
        <v>9.0</v>
      </c>
      <c r="T161" s="141">
        <f>S161*L161</f>
        <v>501.84</v>
      </c>
      <c r="U161" s="26">
        <f>M161+O161+Q161+S161</f>
        <v>20</v>
      </c>
      <c r="V161" s="27">
        <f>L161*U161</f>
        <v>1115.2</v>
      </c>
      <c r="W161" s="48"/>
      <c r="X161" s="28">
        <f>SMALL(E162:K162,1)+(SMALL(E162:K162,1)*0.5)</f>
        <v>66</v>
      </c>
      <c r="Y161" s="29">
        <f>LARGE(E162:K162,1)</f>
        <v>69.99</v>
      </c>
      <c r="Z161" s="48"/>
      <c r="AA161" s="48"/>
      <c r="AB161" s="48"/>
      <c r="AC161" s="48"/>
      <c r="AD161" s="48"/>
      <c r="AE161" s="48"/>
      <c r="AF161" s="48"/>
      <c r="AG161" s="48"/>
    </row>
    <row r="162" ht="19.5" customHeight="1">
      <c r="A162" s="30"/>
      <c r="B162" s="30"/>
      <c r="C162" s="30"/>
      <c r="D162" s="30"/>
      <c r="E162" s="41"/>
      <c r="F162" s="41">
        <v>59.0</v>
      </c>
      <c r="G162" s="70">
        <v>44.0</v>
      </c>
      <c r="H162" s="41">
        <v>44.29</v>
      </c>
      <c r="I162" s="41">
        <v>63.99</v>
      </c>
      <c r="J162" s="46">
        <v>69.99</v>
      </c>
      <c r="K162" s="46">
        <v>69.99</v>
      </c>
      <c r="L162" s="30"/>
      <c r="M162" s="30"/>
      <c r="N162" s="30"/>
      <c r="O162" s="30"/>
      <c r="P162" s="30"/>
      <c r="Q162" s="30"/>
      <c r="R162" s="30"/>
      <c r="S162" s="30"/>
      <c r="T162" s="30"/>
      <c r="U162" s="30"/>
      <c r="V162" s="30"/>
      <c r="W162" s="48"/>
      <c r="X162" s="35"/>
      <c r="Y162" s="36" t="b">
        <f>IF(Y161&lt;X161,TRUE,FALSE)</f>
        <v>0</v>
      </c>
      <c r="Z162" s="48"/>
      <c r="AA162" s="48"/>
      <c r="AB162" s="48"/>
      <c r="AC162" s="48"/>
      <c r="AD162" s="48"/>
      <c r="AE162" s="48"/>
      <c r="AF162" s="48"/>
      <c r="AG162" s="48"/>
    </row>
    <row r="163" ht="19.5" customHeight="1">
      <c r="A163" s="16">
        <v>81.0</v>
      </c>
      <c r="B163" s="17" t="s">
        <v>6</v>
      </c>
      <c r="C163" s="51">
        <v>797726.0</v>
      </c>
      <c r="D163" s="62" t="s">
        <v>586</v>
      </c>
      <c r="E163" s="20"/>
      <c r="F163" s="20" t="s">
        <v>278</v>
      </c>
      <c r="G163" s="21" t="s">
        <v>22</v>
      </c>
      <c r="H163" s="20" t="s">
        <v>117</v>
      </c>
      <c r="I163" s="20" t="s">
        <v>66</v>
      </c>
      <c r="J163" s="20" t="s">
        <v>33</v>
      </c>
      <c r="K163" s="20" t="s">
        <v>279</v>
      </c>
      <c r="L163" s="23">
        <v>78.22</v>
      </c>
      <c r="M163" s="40">
        <v>0.0</v>
      </c>
      <c r="N163" s="141">
        <f>M163*L163</f>
        <v>0</v>
      </c>
      <c r="O163" s="24">
        <v>11.0</v>
      </c>
      <c r="P163" s="141">
        <f>O163*L163</f>
        <v>860.42</v>
      </c>
      <c r="Q163" s="40">
        <v>4.0</v>
      </c>
      <c r="R163" s="141">
        <f>Q163*L163</f>
        <v>312.88</v>
      </c>
      <c r="S163" s="24">
        <v>9.0</v>
      </c>
      <c r="T163" s="141">
        <f>S163*L163</f>
        <v>703.98</v>
      </c>
      <c r="U163" s="26">
        <f>M163+O163+Q163+S163</f>
        <v>24</v>
      </c>
      <c r="V163" s="27">
        <f>L163*U163</f>
        <v>1877.28</v>
      </c>
      <c r="W163" s="48"/>
      <c r="X163" s="28">
        <f>SMALL(E164:K164,1)+(SMALL(E164:K164,1)*0.5)</f>
        <v>89.85</v>
      </c>
      <c r="Y163" s="29">
        <f>LARGE(E164:K164,1)</f>
        <v>99.99</v>
      </c>
      <c r="Z163" s="48"/>
      <c r="AA163" s="48"/>
      <c r="AB163" s="48"/>
      <c r="AC163" s="48"/>
      <c r="AD163" s="48"/>
      <c r="AE163" s="48"/>
      <c r="AF163" s="48"/>
      <c r="AG163" s="48"/>
    </row>
    <row r="164" ht="19.5" customHeight="1">
      <c r="A164" s="30"/>
      <c r="B164" s="30"/>
      <c r="C164" s="30"/>
      <c r="D164" s="30"/>
      <c r="E164" s="41"/>
      <c r="F164" s="41">
        <v>80.6</v>
      </c>
      <c r="G164" s="42">
        <v>75.0</v>
      </c>
      <c r="H164" s="41">
        <v>66.3</v>
      </c>
      <c r="I164" s="46">
        <v>99.99</v>
      </c>
      <c r="J164" s="41">
        <v>90.99</v>
      </c>
      <c r="K164" s="46">
        <v>59.9</v>
      </c>
      <c r="L164" s="30"/>
      <c r="M164" s="30"/>
      <c r="N164" s="30"/>
      <c r="O164" s="30"/>
      <c r="P164" s="30"/>
      <c r="Q164" s="30"/>
      <c r="R164" s="30"/>
      <c r="S164" s="30"/>
      <c r="T164" s="30"/>
      <c r="U164" s="30"/>
      <c r="V164" s="30"/>
      <c r="W164" s="48"/>
      <c r="X164" s="35"/>
      <c r="Y164" s="36" t="b">
        <f>IF(Y163&lt;X163,TRUE,FALSE)</f>
        <v>0</v>
      </c>
      <c r="Z164" s="48"/>
      <c r="AA164" s="48"/>
      <c r="AB164" s="48"/>
      <c r="AC164" s="48"/>
      <c r="AD164" s="48"/>
      <c r="AE164" s="48"/>
      <c r="AF164" s="48"/>
      <c r="AG164" s="48"/>
    </row>
    <row r="165" ht="19.5" customHeight="1">
      <c r="A165" s="16">
        <v>82.0</v>
      </c>
      <c r="B165" s="59" t="s">
        <v>6</v>
      </c>
      <c r="C165" s="37">
        <v>817312.0</v>
      </c>
      <c r="D165" s="52" t="s">
        <v>587</v>
      </c>
      <c r="E165" s="20"/>
      <c r="F165" s="20"/>
      <c r="G165" s="21"/>
      <c r="H165" s="20"/>
      <c r="I165" s="20" t="s">
        <v>177</v>
      </c>
      <c r="J165" s="20" t="s">
        <v>90</v>
      </c>
      <c r="K165" s="20" t="s">
        <v>88</v>
      </c>
      <c r="L165" s="23">
        <v>36.23</v>
      </c>
      <c r="M165" s="40">
        <v>35.0</v>
      </c>
      <c r="N165" s="141">
        <f>M165*L165</f>
        <v>1268.05</v>
      </c>
      <c r="O165" s="24">
        <v>0.0</v>
      </c>
      <c r="P165" s="141">
        <f>O165*L165</f>
        <v>0</v>
      </c>
      <c r="Q165" s="40">
        <v>1.0</v>
      </c>
      <c r="R165" s="141">
        <f>Q165*L165</f>
        <v>36.23</v>
      </c>
      <c r="S165" s="40">
        <v>0.0</v>
      </c>
      <c r="T165" s="141">
        <f>S165*L165</f>
        <v>0</v>
      </c>
      <c r="U165" s="26">
        <f>M165+O165+Q165+S165</f>
        <v>36</v>
      </c>
      <c r="V165" s="27">
        <f>L165*U165</f>
        <v>1304.28</v>
      </c>
      <c r="W165" s="61"/>
      <c r="X165" s="28">
        <f>SMALL(E166:K166,1)+(SMALL(E166:K166,1)*0.5)</f>
        <v>53.85</v>
      </c>
      <c r="Y165" s="29">
        <f>LARGE(E166:K166,1)</f>
        <v>36.8</v>
      </c>
      <c r="Z165" s="6"/>
      <c r="AA165" s="6"/>
      <c r="AB165" s="6"/>
      <c r="AC165" s="6"/>
      <c r="AD165" s="6"/>
      <c r="AE165" s="6"/>
      <c r="AF165" s="6"/>
      <c r="AG165" s="6"/>
    </row>
    <row r="166" ht="18.0" customHeight="1">
      <c r="A166" s="30"/>
      <c r="B166" s="30"/>
      <c r="C166" s="30"/>
      <c r="D166" s="53"/>
      <c r="E166" s="41"/>
      <c r="F166" s="41"/>
      <c r="G166" s="42"/>
      <c r="H166" s="41"/>
      <c r="I166" s="41">
        <v>36.8</v>
      </c>
      <c r="J166" s="41">
        <v>36.0</v>
      </c>
      <c r="K166" s="41">
        <v>35.9</v>
      </c>
      <c r="L166" s="30"/>
      <c r="M166" s="30"/>
      <c r="N166" s="30"/>
      <c r="O166" s="30"/>
      <c r="P166" s="30"/>
      <c r="Q166" s="30"/>
      <c r="R166" s="30"/>
      <c r="S166" s="30"/>
      <c r="T166" s="30"/>
      <c r="U166" s="30"/>
      <c r="V166" s="30"/>
      <c r="W166" s="61"/>
      <c r="X166" s="35"/>
      <c r="Y166" s="36" t="b">
        <f>IF(Y165&lt;X165,TRUE,FALSE)</f>
        <v>1</v>
      </c>
      <c r="Z166" s="6"/>
      <c r="AA166" s="6"/>
      <c r="AB166" s="6"/>
      <c r="AC166" s="6"/>
      <c r="AD166" s="6"/>
      <c r="AE166" s="6"/>
      <c r="AF166" s="6"/>
      <c r="AG166" s="6"/>
    </row>
    <row r="167" ht="24.0" customHeight="1">
      <c r="A167" s="16">
        <v>83.0</v>
      </c>
      <c r="B167" s="59" t="s">
        <v>6</v>
      </c>
      <c r="C167" s="51">
        <v>817301.0</v>
      </c>
      <c r="D167" s="58" t="s">
        <v>588</v>
      </c>
      <c r="E167" s="20"/>
      <c r="F167" s="20" t="s">
        <v>237</v>
      </c>
      <c r="G167" s="21"/>
      <c r="H167" s="20"/>
      <c r="I167" s="20" t="s">
        <v>29</v>
      </c>
      <c r="J167" s="20" t="s">
        <v>250</v>
      </c>
      <c r="K167" s="20" t="s">
        <v>282</v>
      </c>
      <c r="L167" s="23">
        <v>75.67</v>
      </c>
      <c r="M167" s="40">
        <v>85.0</v>
      </c>
      <c r="N167" s="141">
        <f>M167*L167</f>
        <v>6431.95</v>
      </c>
      <c r="O167" s="24">
        <v>0.0</v>
      </c>
      <c r="P167" s="141">
        <f>O167*L167</f>
        <v>0</v>
      </c>
      <c r="Q167" s="40">
        <v>1.0</v>
      </c>
      <c r="R167" s="141">
        <f>Q167*L167</f>
        <v>75.67</v>
      </c>
      <c r="S167" s="24">
        <v>1.0</v>
      </c>
      <c r="T167" s="141">
        <f>S167*L167</f>
        <v>75.67</v>
      </c>
      <c r="U167" s="26">
        <f>M167+O167+Q167+S167</f>
        <v>87</v>
      </c>
      <c r="V167" s="27">
        <f>L167*U167</f>
        <v>6583.29</v>
      </c>
      <c r="W167" s="6"/>
      <c r="X167" s="28">
        <f>SMALL(E168:K168,1)+(SMALL(E168:K168,1)*0.5)</f>
        <v>105</v>
      </c>
      <c r="Y167" s="29">
        <f>LARGE(E168:K168,1)</f>
        <v>138.9</v>
      </c>
      <c r="Z167" s="6"/>
      <c r="AA167" s="6"/>
      <c r="AB167" s="6"/>
      <c r="AC167" s="6"/>
      <c r="AD167" s="6"/>
      <c r="AE167" s="6"/>
      <c r="AF167" s="6"/>
      <c r="AG167" s="6"/>
    </row>
    <row r="168" ht="27.0" customHeight="1">
      <c r="A168" s="30"/>
      <c r="B168" s="30"/>
      <c r="C168" s="30"/>
      <c r="D168" s="53"/>
      <c r="E168" s="41"/>
      <c r="F168" s="41">
        <v>71.0</v>
      </c>
      <c r="G168" s="42"/>
      <c r="H168" s="41"/>
      <c r="I168" s="41">
        <v>86.0</v>
      </c>
      <c r="J168" s="41">
        <v>70.0</v>
      </c>
      <c r="K168" s="46">
        <v>138.9</v>
      </c>
      <c r="L168" s="30"/>
      <c r="M168" s="30"/>
      <c r="N168" s="30"/>
      <c r="O168" s="30"/>
      <c r="P168" s="30"/>
      <c r="Q168" s="30"/>
      <c r="R168" s="30"/>
      <c r="S168" s="30"/>
      <c r="T168" s="30"/>
      <c r="U168" s="30"/>
      <c r="V168" s="30"/>
      <c r="W168" s="6"/>
      <c r="X168" s="35"/>
      <c r="Y168" s="36" t="b">
        <f>IF(Y167&lt;X167,TRUE,FALSE)</f>
        <v>0</v>
      </c>
      <c r="Z168" s="6"/>
      <c r="AA168" s="6"/>
      <c r="AB168" s="6"/>
      <c r="AC168" s="6"/>
      <c r="AD168" s="6"/>
      <c r="AE168" s="6"/>
      <c r="AF168" s="6"/>
      <c r="AG168" s="6"/>
    </row>
    <row r="169" ht="17.25" customHeight="1">
      <c r="A169" s="16">
        <v>84.0</v>
      </c>
      <c r="B169" s="59" t="s">
        <v>6</v>
      </c>
      <c r="C169" s="18">
        <v>817335.0</v>
      </c>
      <c r="D169" s="60" t="s">
        <v>589</v>
      </c>
      <c r="E169" s="20"/>
      <c r="F169" s="20"/>
      <c r="G169" s="21"/>
      <c r="H169" s="20"/>
      <c r="I169" s="20" t="s">
        <v>33</v>
      </c>
      <c r="J169" s="20" t="s">
        <v>127</v>
      </c>
      <c r="K169" s="20" t="s">
        <v>66</v>
      </c>
      <c r="L169" s="23">
        <v>81.63</v>
      </c>
      <c r="M169" s="24">
        <v>50.0</v>
      </c>
      <c r="N169" s="141">
        <f>M169*L169</f>
        <v>4081.5</v>
      </c>
      <c r="O169" s="24">
        <v>0.0</v>
      </c>
      <c r="P169" s="141">
        <f>O169*L169</f>
        <v>0</v>
      </c>
      <c r="Q169" s="40">
        <v>0.0</v>
      </c>
      <c r="R169" s="141">
        <f>Q169*L169</f>
        <v>0</v>
      </c>
      <c r="S169" s="40">
        <v>2.0</v>
      </c>
      <c r="T169" s="141">
        <f>S169*L169</f>
        <v>163.26</v>
      </c>
      <c r="U169" s="26">
        <f>M169+O169+Q169+S169</f>
        <v>52</v>
      </c>
      <c r="V169" s="27">
        <f>L169*U169</f>
        <v>4244.76</v>
      </c>
      <c r="W169" s="6"/>
      <c r="X169" s="28">
        <f>SMALL(E170:K170,1)+(SMALL(E170:K170,1)*0.5)</f>
        <v>119.85</v>
      </c>
      <c r="Y169" s="29">
        <f>LARGE(E170:K170,1)</f>
        <v>85</v>
      </c>
      <c r="Z169" s="6"/>
      <c r="AA169" s="6"/>
      <c r="AB169" s="6"/>
      <c r="AC169" s="6"/>
      <c r="AD169" s="6"/>
      <c r="AE169" s="6"/>
      <c r="AF169" s="6"/>
      <c r="AG169" s="6"/>
    </row>
    <row r="170" ht="36.0" customHeight="1">
      <c r="A170" s="30"/>
      <c r="B170" s="30"/>
      <c r="C170" s="30"/>
      <c r="D170" s="53"/>
      <c r="E170" s="41"/>
      <c r="F170" s="41"/>
      <c r="G170" s="42"/>
      <c r="H170" s="41"/>
      <c r="I170" s="41">
        <v>79.9</v>
      </c>
      <c r="J170" s="41">
        <v>85.0</v>
      </c>
      <c r="K170" s="41">
        <v>79.99</v>
      </c>
      <c r="L170" s="30"/>
      <c r="M170" s="30"/>
      <c r="N170" s="30"/>
      <c r="O170" s="30"/>
      <c r="P170" s="30"/>
      <c r="Q170" s="30"/>
      <c r="R170" s="30"/>
      <c r="S170" s="30"/>
      <c r="T170" s="30"/>
      <c r="U170" s="30"/>
      <c r="V170" s="30"/>
      <c r="W170" s="6"/>
      <c r="X170" s="35"/>
      <c r="Y170" s="36" t="b">
        <f>IF(Y169&lt;X169,TRUE,FALSE)</f>
        <v>1</v>
      </c>
      <c r="Z170" s="6"/>
      <c r="AA170" s="6"/>
      <c r="AB170" s="6"/>
      <c r="AC170" s="6"/>
      <c r="AD170" s="6"/>
      <c r="AE170" s="6"/>
      <c r="AF170" s="6"/>
      <c r="AG170" s="6"/>
    </row>
    <row r="171" ht="19.5" customHeight="1">
      <c r="A171" s="16">
        <v>85.0</v>
      </c>
      <c r="B171" s="51" t="s">
        <v>6</v>
      </c>
      <c r="C171" s="51">
        <v>803872.0</v>
      </c>
      <c r="D171" s="71" t="s">
        <v>590</v>
      </c>
      <c r="E171" s="20"/>
      <c r="F171" s="20"/>
      <c r="G171" s="21"/>
      <c r="H171" s="20"/>
      <c r="I171" s="20" t="s">
        <v>285</v>
      </c>
      <c r="J171" s="20" t="s">
        <v>286</v>
      </c>
      <c r="K171" s="20" t="s">
        <v>287</v>
      </c>
      <c r="L171" s="23">
        <v>80.33</v>
      </c>
      <c r="M171" s="40">
        <v>27.0</v>
      </c>
      <c r="N171" s="141">
        <f>M171*L171</f>
        <v>2168.91</v>
      </c>
      <c r="O171" s="44">
        <v>6.0</v>
      </c>
      <c r="P171" s="141">
        <f>O171*L171</f>
        <v>481.98</v>
      </c>
      <c r="Q171" s="40">
        <v>4.0</v>
      </c>
      <c r="R171" s="141">
        <f>Q171*L171</f>
        <v>321.32</v>
      </c>
      <c r="S171" s="44">
        <v>11.0</v>
      </c>
      <c r="T171" s="141">
        <f>S171*L171</f>
        <v>883.63</v>
      </c>
      <c r="U171" s="26">
        <f>M171+O171+Q171+S171</f>
        <v>48</v>
      </c>
      <c r="V171" s="27">
        <f>L171*U171</f>
        <v>3855.84</v>
      </c>
      <c r="W171" s="48"/>
      <c r="X171" s="28">
        <f>SMALL(E172:K172,1)+(SMALL(E172:K172,1)*0.5)</f>
        <v>105</v>
      </c>
      <c r="Y171" s="29">
        <f>LARGE(E172:K172,1)</f>
        <v>90</v>
      </c>
      <c r="Z171" s="48"/>
      <c r="AA171" s="48"/>
      <c r="AB171" s="48"/>
      <c r="AC171" s="48"/>
      <c r="AD171" s="48"/>
      <c r="AE171" s="48"/>
      <c r="AF171" s="48"/>
      <c r="AG171" s="48"/>
    </row>
    <row r="172" ht="19.5" customHeight="1">
      <c r="A172" s="30"/>
      <c r="B172" s="30"/>
      <c r="C172" s="30"/>
      <c r="D172" s="30"/>
      <c r="E172" s="41"/>
      <c r="F172" s="41"/>
      <c r="G172" s="42"/>
      <c r="H172" s="41"/>
      <c r="I172" s="41">
        <v>81.0</v>
      </c>
      <c r="J172" s="41">
        <v>70.0</v>
      </c>
      <c r="K172" s="41">
        <v>90.0</v>
      </c>
      <c r="L172" s="30"/>
      <c r="M172" s="30"/>
      <c r="N172" s="30"/>
      <c r="O172" s="30"/>
      <c r="P172" s="30"/>
      <c r="Q172" s="30"/>
      <c r="R172" s="30"/>
      <c r="S172" s="30"/>
      <c r="T172" s="30"/>
      <c r="U172" s="30"/>
      <c r="V172" s="30"/>
      <c r="W172" s="48"/>
      <c r="X172" s="35"/>
      <c r="Y172" s="36" t="b">
        <f>IF(Y171&lt;X171,TRUE,FALSE)</f>
        <v>1</v>
      </c>
      <c r="Z172" s="48"/>
      <c r="AA172" s="48"/>
      <c r="AB172" s="48"/>
      <c r="AC172" s="48"/>
      <c r="AD172" s="48"/>
      <c r="AE172" s="48"/>
      <c r="AF172" s="48"/>
      <c r="AG172" s="48"/>
    </row>
    <row r="173" ht="21.0" customHeight="1">
      <c r="A173" s="16">
        <v>86.0</v>
      </c>
      <c r="B173" s="59" t="s">
        <v>6</v>
      </c>
      <c r="C173" s="18">
        <v>817333.0</v>
      </c>
      <c r="D173" s="52" t="s">
        <v>591</v>
      </c>
      <c r="E173" s="20"/>
      <c r="F173" s="20"/>
      <c r="G173" s="21"/>
      <c r="H173" s="20"/>
      <c r="I173" s="20" t="s">
        <v>168</v>
      </c>
      <c r="J173" s="20" t="s">
        <v>289</v>
      </c>
      <c r="K173" s="20" t="s">
        <v>290</v>
      </c>
      <c r="L173" s="23">
        <v>50.43</v>
      </c>
      <c r="M173" s="40">
        <v>50.0</v>
      </c>
      <c r="N173" s="141">
        <f>M173*L173</f>
        <v>2521.5</v>
      </c>
      <c r="O173" s="24">
        <v>0.0</v>
      </c>
      <c r="P173" s="141">
        <f>O173*L173</f>
        <v>0</v>
      </c>
      <c r="Q173" s="40">
        <v>3.0</v>
      </c>
      <c r="R173" s="141">
        <f>Q173*L173</f>
        <v>151.29</v>
      </c>
      <c r="S173" s="40">
        <v>0.0</v>
      </c>
      <c r="T173" s="141">
        <f>S173*L173</f>
        <v>0</v>
      </c>
      <c r="U173" s="26">
        <f>M173+O173+Q173+S173</f>
        <v>53</v>
      </c>
      <c r="V173" s="27">
        <f>L173*U173</f>
        <v>2672.79</v>
      </c>
      <c r="W173" s="6"/>
      <c r="X173" s="28">
        <f>SMALL(E174:K174,1)+(SMALL(E174:K174,1)*0.5)</f>
        <v>73.35</v>
      </c>
      <c r="Y173" s="29">
        <f>LARGE(E174:K174,1)</f>
        <v>52.5</v>
      </c>
      <c r="Z173" s="6"/>
      <c r="AA173" s="6"/>
      <c r="AB173" s="6"/>
      <c r="AC173" s="6"/>
      <c r="AD173" s="6"/>
      <c r="AE173" s="6"/>
      <c r="AF173" s="6"/>
      <c r="AG173" s="6"/>
    </row>
    <row r="174" ht="68.25" customHeight="1">
      <c r="A174" s="30"/>
      <c r="B174" s="30"/>
      <c r="C174" s="30"/>
      <c r="D174" s="53"/>
      <c r="E174" s="41"/>
      <c r="F174" s="41"/>
      <c r="G174" s="42"/>
      <c r="H174" s="41"/>
      <c r="I174" s="41">
        <v>49.9</v>
      </c>
      <c r="J174" s="41">
        <v>48.9</v>
      </c>
      <c r="K174" s="41">
        <v>52.5</v>
      </c>
      <c r="L174" s="30"/>
      <c r="M174" s="30"/>
      <c r="N174" s="30"/>
      <c r="O174" s="30"/>
      <c r="P174" s="30"/>
      <c r="Q174" s="30"/>
      <c r="R174" s="30"/>
      <c r="S174" s="30"/>
      <c r="T174" s="30"/>
      <c r="U174" s="30"/>
      <c r="V174" s="30"/>
      <c r="W174" s="6"/>
      <c r="X174" s="35"/>
      <c r="Y174" s="36" t="b">
        <f>IF(Y173&lt;X173,TRUE,FALSE)</f>
        <v>1</v>
      </c>
      <c r="Z174" s="6"/>
      <c r="AA174" s="6"/>
      <c r="AB174" s="6"/>
      <c r="AC174" s="6"/>
      <c r="AD174" s="6"/>
      <c r="AE174" s="6"/>
      <c r="AF174" s="6"/>
      <c r="AG174" s="6"/>
    </row>
    <row r="175" ht="18.75" customHeight="1">
      <c r="A175" s="16">
        <v>87.0</v>
      </c>
      <c r="B175" s="59" t="s">
        <v>6</v>
      </c>
      <c r="C175" s="51">
        <v>817299.0</v>
      </c>
      <c r="D175" s="102" t="s">
        <v>592</v>
      </c>
      <c r="E175" s="20"/>
      <c r="F175" s="20"/>
      <c r="G175" s="21"/>
      <c r="H175" s="20"/>
      <c r="I175" s="20" t="s">
        <v>29</v>
      </c>
      <c r="J175" s="20" t="s">
        <v>292</v>
      </c>
      <c r="K175" s="20" t="s">
        <v>250</v>
      </c>
      <c r="L175" s="23">
        <v>72.71</v>
      </c>
      <c r="M175" s="40">
        <v>45.0</v>
      </c>
      <c r="N175" s="141">
        <f>M175*L175</f>
        <v>3271.95</v>
      </c>
      <c r="O175" s="24">
        <v>0.0</v>
      </c>
      <c r="P175" s="141">
        <f>O175*L175</f>
        <v>0</v>
      </c>
      <c r="Q175" s="40">
        <v>0.0</v>
      </c>
      <c r="R175" s="141">
        <f>Q175*L175</f>
        <v>0</v>
      </c>
      <c r="S175" s="24">
        <v>2.0</v>
      </c>
      <c r="T175" s="141">
        <f>S175*L175</f>
        <v>145.42</v>
      </c>
      <c r="U175" s="26">
        <f>M175+O175+Q175+S175</f>
        <v>47</v>
      </c>
      <c r="V175" s="27">
        <f>L175*U175</f>
        <v>3417.37</v>
      </c>
      <c r="W175" s="6"/>
      <c r="X175" s="28">
        <f>SMALL(E176:K176,1)+(SMALL(E176:K176,1)*0.5)</f>
        <v>97.5</v>
      </c>
      <c r="Y175" s="29">
        <f>LARGE(E176:K176,1)</f>
        <v>79.14</v>
      </c>
      <c r="Z175" s="6"/>
      <c r="AA175" s="6"/>
      <c r="AB175" s="6"/>
      <c r="AC175" s="6"/>
      <c r="AD175" s="6"/>
      <c r="AE175" s="6"/>
      <c r="AF175" s="6"/>
      <c r="AG175" s="6"/>
    </row>
    <row r="176" ht="36.75" customHeight="1">
      <c r="A176" s="30"/>
      <c r="B176" s="30"/>
      <c r="C176" s="30"/>
      <c r="D176" s="53"/>
      <c r="E176" s="41"/>
      <c r="F176" s="41"/>
      <c r="G176" s="42"/>
      <c r="H176" s="41"/>
      <c r="I176" s="41">
        <v>79.14</v>
      </c>
      <c r="J176" s="41">
        <v>74.0</v>
      </c>
      <c r="K176" s="41">
        <v>65.0</v>
      </c>
      <c r="L176" s="30"/>
      <c r="M176" s="30"/>
      <c r="N176" s="30"/>
      <c r="O176" s="30"/>
      <c r="P176" s="30"/>
      <c r="Q176" s="30"/>
      <c r="R176" s="30"/>
      <c r="S176" s="30"/>
      <c r="T176" s="30"/>
      <c r="U176" s="30"/>
      <c r="V176" s="30"/>
      <c r="W176" s="6"/>
      <c r="X176" s="35"/>
      <c r="Y176" s="36" t="b">
        <f>IF(Y175&lt;X175,TRUE,FALSE)</f>
        <v>1</v>
      </c>
      <c r="Z176" s="6"/>
      <c r="AA176" s="6"/>
      <c r="AB176" s="6"/>
      <c r="AC176" s="6"/>
      <c r="AD176" s="6"/>
      <c r="AE176" s="6"/>
      <c r="AF176" s="6"/>
      <c r="AG176" s="6"/>
    </row>
    <row r="177" ht="22.5" customHeight="1">
      <c r="A177" s="16">
        <v>88.0</v>
      </c>
      <c r="B177" s="59" t="s">
        <v>6</v>
      </c>
      <c r="C177" s="37">
        <v>817298.0</v>
      </c>
      <c r="D177" s="52" t="s">
        <v>593</v>
      </c>
      <c r="E177" s="20"/>
      <c r="F177" s="20"/>
      <c r="G177" s="21"/>
      <c r="H177" s="20"/>
      <c r="I177" s="20" t="s">
        <v>90</v>
      </c>
      <c r="J177" s="20" t="s">
        <v>294</v>
      </c>
      <c r="K177" s="20" t="s">
        <v>29</v>
      </c>
      <c r="L177" s="23">
        <v>72.0</v>
      </c>
      <c r="M177" s="40">
        <v>55.0</v>
      </c>
      <c r="N177" s="141">
        <f>M177*L177</f>
        <v>3960</v>
      </c>
      <c r="O177" s="24">
        <v>0.0</v>
      </c>
      <c r="P177" s="141">
        <f>O177*L177</f>
        <v>0</v>
      </c>
      <c r="Q177" s="40">
        <v>0.0</v>
      </c>
      <c r="R177" s="141">
        <f>Q177*L177</f>
        <v>0</v>
      </c>
      <c r="S177" s="24">
        <v>1.0</v>
      </c>
      <c r="T177" s="141">
        <f>S177*L177</f>
        <v>72</v>
      </c>
      <c r="U177" s="26">
        <f>M177+O177+Q177+S177</f>
        <v>56</v>
      </c>
      <c r="V177" s="27">
        <f>L177*U177</f>
        <v>4032</v>
      </c>
      <c r="W177" s="6"/>
      <c r="X177" s="28">
        <f>SMALL(E178:K178,1)+(SMALL(E178:K178,1)*0.5)</f>
        <v>102</v>
      </c>
      <c r="Y177" s="29">
        <f>LARGE(E178:K178,1)</f>
        <v>79.99</v>
      </c>
      <c r="Z177" s="6"/>
      <c r="AA177" s="6"/>
      <c r="AB177" s="6"/>
      <c r="AC177" s="6"/>
      <c r="AD177" s="6"/>
      <c r="AE177" s="6"/>
      <c r="AF177" s="6"/>
      <c r="AG177" s="6"/>
    </row>
    <row r="178" ht="46.5" customHeight="1">
      <c r="A178" s="30"/>
      <c r="B178" s="30"/>
      <c r="C178" s="30"/>
      <c r="D178" s="53"/>
      <c r="E178" s="41"/>
      <c r="F178" s="41"/>
      <c r="G178" s="42"/>
      <c r="H178" s="41"/>
      <c r="I178" s="41">
        <v>68.0</v>
      </c>
      <c r="J178" s="41">
        <v>68.0</v>
      </c>
      <c r="K178" s="41">
        <v>79.99</v>
      </c>
      <c r="L178" s="30"/>
      <c r="M178" s="30"/>
      <c r="N178" s="30"/>
      <c r="O178" s="30"/>
      <c r="P178" s="30"/>
      <c r="Q178" s="30"/>
      <c r="R178" s="30"/>
      <c r="S178" s="30"/>
      <c r="T178" s="30"/>
      <c r="U178" s="30"/>
      <c r="V178" s="30"/>
      <c r="W178" s="6"/>
      <c r="X178" s="35"/>
      <c r="Y178" s="36" t="b">
        <f>IF(Y177&lt;X177,TRUE,FALSE)</f>
        <v>1</v>
      </c>
      <c r="Z178" s="6"/>
      <c r="AA178" s="6"/>
      <c r="AB178" s="6"/>
      <c r="AC178" s="6"/>
      <c r="AD178" s="6"/>
      <c r="AE178" s="6"/>
      <c r="AF178" s="6"/>
      <c r="AG178" s="6"/>
    </row>
    <row r="179" ht="17.25" customHeight="1">
      <c r="A179" s="16">
        <v>89.0</v>
      </c>
      <c r="B179" s="59" t="s">
        <v>6</v>
      </c>
      <c r="C179" s="37">
        <v>817321.0</v>
      </c>
      <c r="D179" s="60" t="s">
        <v>594</v>
      </c>
      <c r="E179" s="20"/>
      <c r="F179" s="20"/>
      <c r="G179" s="21"/>
      <c r="H179" s="20"/>
      <c r="I179" s="50" t="s">
        <v>296</v>
      </c>
      <c r="J179" s="20" t="s">
        <v>270</v>
      </c>
      <c r="K179" s="20" t="s">
        <v>297</v>
      </c>
      <c r="L179" s="23">
        <v>111.33</v>
      </c>
      <c r="M179" s="40">
        <v>10.0</v>
      </c>
      <c r="N179" s="141">
        <f>M179*L179</f>
        <v>1113.3</v>
      </c>
      <c r="O179" s="24">
        <v>0.0</v>
      </c>
      <c r="P179" s="141">
        <f>O179*L179</f>
        <v>0</v>
      </c>
      <c r="Q179" s="40">
        <v>0.0</v>
      </c>
      <c r="R179" s="141">
        <f>Q179*L179</f>
        <v>0</v>
      </c>
      <c r="S179" s="40">
        <v>0.0</v>
      </c>
      <c r="T179" s="141">
        <f>S179*L179</f>
        <v>0</v>
      </c>
      <c r="U179" s="26">
        <f>M179+O179+Q179+S179</f>
        <v>10</v>
      </c>
      <c r="V179" s="27">
        <f>L179*U179</f>
        <v>1113.3</v>
      </c>
      <c r="W179" s="6"/>
      <c r="X179" s="28">
        <f>SMALL(E180:K180,1)+(SMALL(E180:K180,1)*0.5)</f>
        <v>164.85</v>
      </c>
      <c r="Y179" s="29">
        <f>LARGE(E180:K180,1)</f>
        <v>112.5</v>
      </c>
      <c r="Z179" s="6"/>
      <c r="AA179" s="6"/>
      <c r="AB179" s="6"/>
      <c r="AC179" s="6"/>
      <c r="AD179" s="6"/>
      <c r="AE179" s="6"/>
      <c r="AF179" s="6"/>
      <c r="AG179" s="6"/>
    </row>
    <row r="180" ht="40.5" customHeight="1">
      <c r="A180" s="30"/>
      <c r="B180" s="30"/>
      <c r="C180" s="30"/>
      <c r="D180" s="53"/>
      <c r="E180" s="41"/>
      <c r="F180" s="41"/>
      <c r="G180" s="42"/>
      <c r="H180" s="41"/>
      <c r="I180" s="41">
        <v>109.9</v>
      </c>
      <c r="J180" s="41">
        <v>111.6</v>
      </c>
      <c r="K180" s="41">
        <v>112.5</v>
      </c>
      <c r="L180" s="30"/>
      <c r="M180" s="30"/>
      <c r="N180" s="30"/>
      <c r="O180" s="30"/>
      <c r="P180" s="30"/>
      <c r="Q180" s="30"/>
      <c r="R180" s="30"/>
      <c r="S180" s="30"/>
      <c r="T180" s="30"/>
      <c r="U180" s="30"/>
      <c r="V180" s="30"/>
      <c r="W180" s="6"/>
      <c r="X180" s="35"/>
      <c r="Y180" s="36" t="b">
        <f>IF(Y179&lt;X179,TRUE,FALSE)</f>
        <v>1</v>
      </c>
      <c r="Z180" s="6"/>
      <c r="AA180" s="6"/>
      <c r="AB180" s="6"/>
      <c r="AC180" s="6"/>
      <c r="AD180" s="6"/>
      <c r="AE180" s="6"/>
      <c r="AF180" s="6"/>
      <c r="AG180" s="6"/>
    </row>
    <row r="181" ht="19.5" customHeight="1">
      <c r="A181" s="16">
        <v>90.0</v>
      </c>
      <c r="B181" s="17" t="s">
        <v>6</v>
      </c>
      <c r="C181" s="51">
        <v>794519.0</v>
      </c>
      <c r="D181" s="62" t="s">
        <v>595</v>
      </c>
      <c r="E181" s="20"/>
      <c r="F181" s="20" t="s">
        <v>299</v>
      </c>
      <c r="G181" s="21" t="s">
        <v>300</v>
      </c>
      <c r="H181" s="20" t="s">
        <v>117</v>
      </c>
      <c r="I181" s="20" t="s">
        <v>301</v>
      </c>
      <c r="J181" s="20" t="s">
        <v>302</v>
      </c>
      <c r="K181" s="20"/>
      <c r="L181" s="23">
        <v>45.7</v>
      </c>
      <c r="M181" s="40">
        <v>190.0</v>
      </c>
      <c r="N181" s="141">
        <f>M181*L181</f>
        <v>8683</v>
      </c>
      <c r="O181" s="24">
        <v>2.0</v>
      </c>
      <c r="P181" s="141">
        <f>O181*L181</f>
        <v>91.4</v>
      </c>
      <c r="Q181" s="40">
        <v>4.0</v>
      </c>
      <c r="R181" s="141">
        <f>Q181*L181</f>
        <v>182.8</v>
      </c>
      <c r="S181" s="24">
        <v>1.0</v>
      </c>
      <c r="T181" s="141">
        <f>S181*L181</f>
        <v>45.7</v>
      </c>
      <c r="U181" s="26">
        <f>M181+O181+Q181+S181</f>
        <v>197</v>
      </c>
      <c r="V181" s="27">
        <f>L181*U181</f>
        <v>9002.9</v>
      </c>
      <c r="W181" s="48"/>
      <c r="X181" s="28">
        <f>SMALL(E182:K182,1)+(SMALL(E182:K182,1)*0.5)</f>
        <v>39.78</v>
      </c>
      <c r="Y181" s="29">
        <f>LARGE(E182:K182,1)</f>
        <v>67.99</v>
      </c>
      <c r="Z181" s="48"/>
      <c r="AA181" s="48"/>
      <c r="AB181" s="48"/>
      <c r="AC181" s="48"/>
      <c r="AD181" s="48"/>
      <c r="AE181" s="48"/>
      <c r="AF181" s="48"/>
      <c r="AG181" s="48"/>
    </row>
    <row r="182" ht="19.5" customHeight="1">
      <c r="A182" s="30"/>
      <c r="B182" s="30"/>
      <c r="C182" s="30"/>
      <c r="D182" s="30"/>
      <c r="E182" s="41"/>
      <c r="F182" s="41">
        <v>39.5</v>
      </c>
      <c r="G182" s="42">
        <v>38.61</v>
      </c>
      <c r="H182" s="46">
        <v>26.52</v>
      </c>
      <c r="I182" s="46">
        <v>67.99</v>
      </c>
      <c r="J182" s="41">
        <v>59.0</v>
      </c>
      <c r="K182" s="41"/>
      <c r="L182" s="30"/>
      <c r="M182" s="30"/>
      <c r="N182" s="30"/>
      <c r="O182" s="30"/>
      <c r="P182" s="30"/>
      <c r="Q182" s="30"/>
      <c r="R182" s="30"/>
      <c r="S182" s="30"/>
      <c r="T182" s="30"/>
      <c r="U182" s="30"/>
      <c r="V182" s="30"/>
      <c r="W182" s="48"/>
      <c r="X182" s="35"/>
      <c r="Y182" s="36" t="b">
        <f>IF(Y181&lt;X181,TRUE,FALSE)</f>
        <v>0</v>
      </c>
      <c r="Z182" s="48"/>
      <c r="AA182" s="48"/>
      <c r="AB182" s="48"/>
      <c r="AC182" s="48"/>
      <c r="AD182" s="48"/>
      <c r="AE182" s="48"/>
      <c r="AF182" s="48"/>
      <c r="AG182" s="48"/>
    </row>
    <row r="183" ht="19.5" customHeight="1">
      <c r="A183" s="16">
        <v>91.0</v>
      </c>
      <c r="B183" s="17" t="s">
        <v>6</v>
      </c>
      <c r="C183" s="51">
        <v>797733.0</v>
      </c>
      <c r="D183" s="62" t="s">
        <v>596</v>
      </c>
      <c r="E183" s="20"/>
      <c r="F183" s="20" t="s">
        <v>304</v>
      </c>
      <c r="G183" s="21"/>
      <c r="H183" s="20"/>
      <c r="I183" s="20" t="s">
        <v>305</v>
      </c>
      <c r="J183" s="20" t="s">
        <v>306</v>
      </c>
      <c r="K183" s="20" t="s">
        <v>307</v>
      </c>
      <c r="L183" s="23">
        <v>113.01</v>
      </c>
      <c r="M183" s="40">
        <v>190.0</v>
      </c>
      <c r="N183" s="141">
        <f>M183*L183</f>
        <v>21471.9</v>
      </c>
      <c r="O183" s="24">
        <v>0.0</v>
      </c>
      <c r="P183" s="141">
        <f>O183*L183</f>
        <v>0</v>
      </c>
      <c r="Q183" s="40">
        <v>3.0</v>
      </c>
      <c r="R183" s="141">
        <f>Q183*L183</f>
        <v>339.03</v>
      </c>
      <c r="S183" s="24">
        <v>1.0</v>
      </c>
      <c r="T183" s="141">
        <f>S183*L183</f>
        <v>113.01</v>
      </c>
      <c r="U183" s="26">
        <f>M183+O183+Q183+S183</f>
        <v>194</v>
      </c>
      <c r="V183" s="27">
        <f>L183*U183</f>
        <v>21923.94</v>
      </c>
      <c r="W183" s="48"/>
      <c r="X183" s="28">
        <f>SMALL(E184:K184,1)+(SMALL(E184:K184,1)*0.5)</f>
        <v>67.5</v>
      </c>
      <c r="Y183" s="29">
        <f>LARGE(E184:K184,1)</f>
        <v>129.13</v>
      </c>
      <c r="Z183" s="48"/>
      <c r="AA183" s="48"/>
      <c r="AB183" s="48"/>
      <c r="AC183" s="48"/>
      <c r="AD183" s="48"/>
      <c r="AE183" s="48"/>
      <c r="AF183" s="48"/>
      <c r="AG183" s="48"/>
    </row>
    <row r="184" ht="19.5" customHeight="1">
      <c r="A184" s="30"/>
      <c r="B184" s="30"/>
      <c r="C184" s="30"/>
      <c r="D184" s="30"/>
      <c r="E184" s="41"/>
      <c r="F184" s="46">
        <v>45.0</v>
      </c>
      <c r="G184" s="42"/>
      <c r="H184" s="41"/>
      <c r="I184" s="41">
        <v>129.13</v>
      </c>
      <c r="J184" s="41">
        <v>89.9</v>
      </c>
      <c r="K184" s="41">
        <v>119.99</v>
      </c>
      <c r="L184" s="30"/>
      <c r="M184" s="30"/>
      <c r="N184" s="30"/>
      <c r="O184" s="30"/>
      <c r="P184" s="30"/>
      <c r="Q184" s="30"/>
      <c r="R184" s="30"/>
      <c r="S184" s="30"/>
      <c r="T184" s="30"/>
      <c r="U184" s="30"/>
      <c r="V184" s="30"/>
      <c r="W184" s="48"/>
      <c r="X184" s="35"/>
      <c r="Y184" s="36" t="b">
        <f>IF(Y183&lt;X183,TRUE,FALSE)</f>
        <v>0</v>
      </c>
      <c r="Z184" s="48"/>
      <c r="AA184" s="48"/>
      <c r="AB184" s="48"/>
      <c r="AC184" s="48"/>
      <c r="AD184" s="48"/>
      <c r="AE184" s="48"/>
      <c r="AF184" s="48"/>
      <c r="AG184" s="48"/>
    </row>
    <row r="185" ht="19.5" customHeight="1">
      <c r="A185" s="16">
        <v>92.0</v>
      </c>
      <c r="B185" s="17" t="s">
        <v>6</v>
      </c>
      <c r="C185" s="51">
        <v>794548.0</v>
      </c>
      <c r="D185" s="62" t="s">
        <v>597</v>
      </c>
      <c r="E185" s="20"/>
      <c r="F185" s="20" t="s">
        <v>145</v>
      </c>
      <c r="G185" s="21"/>
      <c r="H185" s="20" t="s">
        <v>162</v>
      </c>
      <c r="I185" s="20" t="s">
        <v>309</v>
      </c>
      <c r="J185" s="20" t="s">
        <v>80</v>
      </c>
      <c r="K185" s="20" t="s">
        <v>310</v>
      </c>
      <c r="L185" s="23">
        <v>291.3</v>
      </c>
      <c r="M185" s="40">
        <v>50.0</v>
      </c>
      <c r="N185" s="141">
        <f>M185*L185</f>
        <v>14565</v>
      </c>
      <c r="O185" s="24">
        <v>12.0</v>
      </c>
      <c r="P185" s="141">
        <f>O185*L185</f>
        <v>3495.6</v>
      </c>
      <c r="Q185" s="40">
        <v>8.0</v>
      </c>
      <c r="R185" s="141">
        <f>Q185*L185</f>
        <v>2330.4</v>
      </c>
      <c r="S185" s="24">
        <v>15.0</v>
      </c>
      <c r="T185" s="141">
        <f>S185*L185</f>
        <v>4369.5</v>
      </c>
      <c r="U185" s="26">
        <f>M185+O185+Q185+S185</f>
        <v>85</v>
      </c>
      <c r="V185" s="27">
        <f>L185*U185</f>
        <v>24760.5</v>
      </c>
      <c r="W185" s="48"/>
      <c r="X185" s="28">
        <f>SMALL(E186:K186,1)+(SMALL(E186:K186,1)*0.5)</f>
        <v>289.5</v>
      </c>
      <c r="Y185" s="29">
        <f>LARGE(E186:K186,1)</f>
        <v>325.7</v>
      </c>
      <c r="Z185" s="48"/>
      <c r="AA185" s="48"/>
      <c r="AB185" s="48"/>
      <c r="AC185" s="48"/>
      <c r="AD185" s="48"/>
      <c r="AE185" s="48"/>
      <c r="AF185" s="48"/>
      <c r="AG185" s="48"/>
    </row>
    <row r="186" ht="19.5" customHeight="1">
      <c r="A186" s="30"/>
      <c r="B186" s="30"/>
      <c r="C186" s="30"/>
      <c r="D186" s="30"/>
      <c r="E186" s="41"/>
      <c r="F186" s="41">
        <v>255.0</v>
      </c>
      <c r="G186" s="42"/>
      <c r="H186" s="46">
        <v>193.0</v>
      </c>
      <c r="I186" s="46">
        <v>325.7</v>
      </c>
      <c r="J186" s="41">
        <v>299.0</v>
      </c>
      <c r="K186" s="41">
        <v>319.9</v>
      </c>
      <c r="L186" s="30"/>
      <c r="M186" s="30"/>
      <c r="N186" s="30"/>
      <c r="O186" s="30"/>
      <c r="P186" s="30"/>
      <c r="Q186" s="30"/>
      <c r="R186" s="30"/>
      <c r="S186" s="30"/>
      <c r="T186" s="30"/>
      <c r="U186" s="30"/>
      <c r="V186" s="30"/>
      <c r="W186" s="48"/>
      <c r="X186" s="35"/>
      <c r="Y186" s="36" t="b">
        <f>IF(Y185&lt;X185,TRUE,FALSE)</f>
        <v>0</v>
      </c>
      <c r="Z186" s="48"/>
      <c r="AA186" s="48"/>
      <c r="AB186" s="48"/>
      <c r="AC186" s="48"/>
      <c r="AD186" s="48"/>
      <c r="AE186" s="48"/>
      <c r="AF186" s="48"/>
      <c r="AG186" s="48"/>
    </row>
    <row r="187" ht="19.5" customHeight="1">
      <c r="A187" s="16">
        <v>93.0</v>
      </c>
      <c r="B187" s="17" t="s">
        <v>6</v>
      </c>
      <c r="C187" s="51">
        <v>797740.0</v>
      </c>
      <c r="D187" s="62" t="s">
        <v>598</v>
      </c>
      <c r="E187" s="20"/>
      <c r="F187" s="20" t="s">
        <v>312</v>
      </c>
      <c r="G187" s="21" t="s">
        <v>22</v>
      </c>
      <c r="H187" s="20" t="s">
        <v>117</v>
      </c>
      <c r="I187" s="20" t="s">
        <v>69</v>
      </c>
      <c r="J187" s="20" t="s">
        <v>35</v>
      </c>
      <c r="K187" s="20" t="s">
        <v>313</v>
      </c>
      <c r="L187" s="23">
        <v>26.9</v>
      </c>
      <c r="M187" s="40">
        <v>314.0</v>
      </c>
      <c r="N187" s="141">
        <f>M187*L187</f>
        <v>8446.6</v>
      </c>
      <c r="O187" s="24">
        <v>12.0</v>
      </c>
      <c r="P187" s="141">
        <f>O187*L187</f>
        <v>322.8</v>
      </c>
      <c r="Q187" s="40">
        <v>4.0</v>
      </c>
      <c r="R187" s="141">
        <f>Q187*L187</f>
        <v>107.6</v>
      </c>
      <c r="S187" s="24">
        <v>3.0</v>
      </c>
      <c r="T187" s="141">
        <f>S187*L187</f>
        <v>80.7</v>
      </c>
      <c r="U187" s="26">
        <f>M187+O187+Q187+S187</f>
        <v>333</v>
      </c>
      <c r="V187" s="27">
        <f>L187*U187</f>
        <v>8957.7</v>
      </c>
      <c r="W187" s="48"/>
      <c r="X187" s="28">
        <f>SMALL(E188:K188,1)+(SMALL(E188:K188,1)*0.5)</f>
        <v>29.85</v>
      </c>
      <c r="Y187" s="29">
        <f>LARGE(E188:K188,1)</f>
        <v>34.71</v>
      </c>
      <c r="Z187" s="48"/>
      <c r="AA187" s="48"/>
      <c r="AB187" s="48"/>
      <c r="AC187" s="48"/>
      <c r="AD187" s="48"/>
      <c r="AE187" s="48"/>
      <c r="AF187" s="48"/>
      <c r="AG187" s="48"/>
    </row>
    <row r="188" ht="19.5" customHeight="1">
      <c r="A188" s="30"/>
      <c r="B188" s="30"/>
      <c r="C188" s="30"/>
      <c r="D188" s="30"/>
      <c r="E188" s="41"/>
      <c r="F188" s="41">
        <v>24.69</v>
      </c>
      <c r="G188" s="70">
        <v>19.9</v>
      </c>
      <c r="H188" s="41">
        <v>21.43</v>
      </c>
      <c r="I188" s="41">
        <v>29.99</v>
      </c>
      <c r="J188" s="46">
        <v>34.71</v>
      </c>
      <c r="K188" s="41">
        <v>31.49</v>
      </c>
      <c r="L188" s="30"/>
      <c r="M188" s="30"/>
      <c r="N188" s="30"/>
      <c r="O188" s="30"/>
      <c r="P188" s="30"/>
      <c r="Q188" s="30"/>
      <c r="R188" s="30"/>
      <c r="S188" s="30"/>
      <c r="T188" s="30"/>
      <c r="U188" s="30"/>
      <c r="V188" s="30"/>
      <c r="W188" s="48"/>
      <c r="X188" s="35"/>
      <c r="Y188" s="36" t="b">
        <f>IF(Y187&lt;X187,TRUE,FALSE)</f>
        <v>0</v>
      </c>
      <c r="Z188" s="48"/>
      <c r="AA188" s="48"/>
      <c r="AB188" s="48"/>
      <c r="AC188" s="48"/>
      <c r="AD188" s="48"/>
      <c r="AE188" s="48"/>
      <c r="AF188" s="48"/>
      <c r="AG188" s="48"/>
    </row>
    <row r="189" ht="15.75" customHeight="1">
      <c r="A189" s="16">
        <v>94.0</v>
      </c>
      <c r="B189" s="76" t="s">
        <v>6</v>
      </c>
      <c r="C189" s="76">
        <v>809955.0</v>
      </c>
      <c r="D189" s="103" t="s">
        <v>599</v>
      </c>
      <c r="E189" s="20"/>
      <c r="F189" s="77"/>
      <c r="G189" s="21"/>
      <c r="H189" s="77"/>
      <c r="I189" s="20" t="s">
        <v>71</v>
      </c>
      <c r="J189" s="20" t="s">
        <v>315</v>
      </c>
      <c r="K189" s="20" t="s">
        <v>316</v>
      </c>
      <c r="L189" s="23">
        <v>16.36</v>
      </c>
      <c r="M189" s="78">
        <v>130.0</v>
      </c>
      <c r="N189" s="141">
        <f>M189*L189</f>
        <v>2126.8</v>
      </c>
      <c r="O189" s="24">
        <v>0.0</v>
      </c>
      <c r="P189" s="141">
        <f>O189*L189</f>
        <v>0</v>
      </c>
      <c r="Q189" s="40">
        <v>0.0</v>
      </c>
      <c r="R189" s="141">
        <f>Q189*L189</f>
        <v>0</v>
      </c>
      <c r="S189" s="40">
        <v>0.0</v>
      </c>
      <c r="T189" s="141">
        <f>S189*L189</f>
        <v>0</v>
      </c>
      <c r="U189" s="26">
        <f>M189+O189+Q189+S189</f>
        <v>130</v>
      </c>
      <c r="V189" s="27">
        <f>L189*U189</f>
        <v>2126.8</v>
      </c>
      <c r="X189" s="28">
        <f>SMALL(E190:K190,1)+(SMALL(E190:K190,1)*0.5)</f>
        <v>22.35</v>
      </c>
      <c r="Y189" s="29">
        <f>LARGE(E190:K190,1)</f>
        <v>18.99</v>
      </c>
    </row>
    <row r="190" ht="15.75" customHeight="1">
      <c r="A190" s="30"/>
      <c r="B190" s="30"/>
      <c r="C190" s="30"/>
      <c r="D190" s="30"/>
      <c r="E190" s="41"/>
      <c r="F190" s="79"/>
      <c r="G190" s="42"/>
      <c r="H190" s="79"/>
      <c r="I190" s="41">
        <v>15.18</v>
      </c>
      <c r="J190" s="41">
        <v>18.99</v>
      </c>
      <c r="K190" s="41">
        <v>14.9</v>
      </c>
      <c r="L190" s="30"/>
      <c r="M190" s="30"/>
      <c r="N190" s="30"/>
      <c r="O190" s="30"/>
      <c r="P190" s="30"/>
      <c r="Q190" s="30"/>
      <c r="R190" s="30"/>
      <c r="S190" s="30"/>
      <c r="T190" s="30"/>
      <c r="U190" s="30"/>
      <c r="V190" s="30"/>
      <c r="X190" s="35"/>
      <c r="Y190" s="36" t="b">
        <f>IF(Y189&lt;X189,TRUE,FALSE)</f>
        <v>1</v>
      </c>
    </row>
    <row r="191" ht="19.5" customHeight="1">
      <c r="A191" s="16">
        <v>95.0</v>
      </c>
      <c r="B191" s="17" t="s">
        <v>6</v>
      </c>
      <c r="C191" s="37">
        <v>803873.0</v>
      </c>
      <c r="D191" s="62" t="s">
        <v>600</v>
      </c>
      <c r="E191" s="20"/>
      <c r="F191" s="20"/>
      <c r="G191" s="21" t="s">
        <v>22</v>
      </c>
      <c r="H191" s="20" t="s">
        <v>162</v>
      </c>
      <c r="I191" s="20" t="s">
        <v>318</v>
      </c>
      <c r="J191" s="20" t="s">
        <v>319</v>
      </c>
      <c r="K191" s="20" t="s">
        <v>320</v>
      </c>
      <c r="L191" s="23">
        <v>50.25</v>
      </c>
      <c r="M191" s="40">
        <v>136.0</v>
      </c>
      <c r="N191" s="141">
        <f>M191*L191</f>
        <v>6834</v>
      </c>
      <c r="O191" s="24">
        <v>10.0</v>
      </c>
      <c r="P191" s="141">
        <f>O191*L191</f>
        <v>502.5</v>
      </c>
      <c r="Q191" s="40">
        <v>0.0</v>
      </c>
      <c r="R191" s="141">
        <f>Q191*L191</f>
        <v>0</v>
      </c>
      <c r="S191" s="24">
        <v>1.0</v>
      </c>
      <c r="T191" s="141">
        <f>S191*L191</f>
        <v>50.25</v>
      </c>
      <c r="U191" s="26">
        <f>M191+O191+Q191+S191</f>
        <v>147</v>
      </c>
      <c r="V191" s="27">
        <f>L191*U191</f>
        <v>7386.75</v>
      </c>
      <c r="W191" s="48"/>
      <c r="X191" s="28">
        <f>SMALL(E192:K192,1)+(SMALL(E192:K192,1)*0.5)</f>
        <v>69.09</v>
      </c>
      <c r="Y191" s="29">
        <f>LARGE(E192:K192,1)</f>
        <v>54.9</v>
      </c>
      <c r="Z191" s="48"/>
      <c r="AA191" s="48"/>
      <c r="AB191" s="48"/>
      <c r="AC191" s="48"/>
      <c r="AD191" s="48"/>
      <c r="AE191" s="48"/>
      <c r="AF191" s="48"/>
      <c r="AG191" s="48"/>
    </row>
    <row r="192" ht="19.5" customHeight="1">
      <c r="A192" s="30"/>
      <c r="B192" s="30"/>
      <c r="C192" s="30"/>
      <c r="D192" s="30"/>
      <c r="E192" s="41"/>
      <c r="F192" s="41"/>
      <c r="G192" s="42">
        <v>46.06</v>
      </c>
      <c r="H192" s="41">
        <v>49.39</v>
      </c>
      <c r="I192" s="41">
        <v>49.99</v>
      </c>
      <c r="J192" s="41">
        <v>54.9</v>
      </c>
      <c r="K192" s="41">
        <v>50.9</v>
      </c>
      <c r="L192" s="30"/>
      <c r="M192" s="30"/>
      <c r="N192" s="30"/>
      <c r="O192" s="30"/>
      <c r="P192" s="30"/>
      <c r="Q192" s="30"/>
      <c r="R192" s="30"/>
      <c r="S192" s="30"/>
      <c r="T192" s="30"/>
      <c r="U192" s="30"/>
      <c r="V192" s="30"/>
      <c r="W192" s="48"/>
      <c r="X192" s="35"/>
      <c r="Y192" s="36" t="b">
        <f>IF(Y191&lt;X191,TRUE,FALSE)</f>
        <v>1</v>
      </c>
      <c r="Z192" s="48"/>
      <c r="AA192" s="48"/>
      <c r="AB192" s="48"/>
      <c r="AC192" s="48"/>
      <c r="AD192" s="48"/>
      <c r="AE192" s="48"/>
      <c r="AF192" s="48"/>
      <c r="AG192" s="48"/>
    </row>
    <row r="193" ht="21.0" customHeight="1">
      <c r="A193" s="16">
        <v>96.0</v>
      </c>
      <c r="B193" s="59" t="s">
        <v>6</v>
      </c>
      <c r="C193" s="18">
        <v>817327.0</v>
      </c>
      <c r="D193" s="104" t="s">
        <v>601</v>
      </c>
      <c r="E193" s="20"/>
      <c r="F193" s="20"/>
      <c r="G193" s="21"/>
      <c r="H193" s="20"/>
      <c r="I193" s="20" t="s">
        <v>322</v>
      </c>
      <c r="J193" s="20" t="s">
        <v>167</v>
      </c>
      <c r="K193" s="20" t="s">
        <v>323</v>
      </c>
      <c r="L193" s="23">
        <v>32.4</v>
      </c>
      <c r="M193" s="40">
        <v>35.0</v>
      </c>
      <c r="N193" s="141">
        <f>M193*L193</f>
        <v>1134</v>
      </c>
      <c r="O193" s="24">
        <v>0.0</v>
      </c>
      <c r="P193" s="141">
        <f>O193*L193</f>
        <v>0</v>
      </c>
      <c r="Q193" s="40">
        <v>0.0</v>
      </c>
      <c r="R193" s="141">
        <f>Q193*L193</f>
        <v>0</v>
      </c>
      <c r="S193" s="40">
        <v>0.0</v>
      </c>
      <c r="T193" s="141">
        <f>S193*L193</f>
        <v>0</v>
      </c>
      <c r="U193" s="26">
        <f>M193+O193+Q193+S193</f>
        <v>35</v>
      </c>
      <c r="V193" s="27">
        <f>L193*U193</f>
        <v>1134</v>
      </c>
      <c r="W193" s="6"/>
      <c r="X193" s="28">
        <f>SMALL(E194:K194,1)+(SMALL(E194:K194,1)*0.5)</f>
        <v>37.35</v>
      </c>
      <c r="Y193" s="29">
        <f>LARGE(E194:K194,1)</f>
        <v>113</v>
      </c>
      <c r="Z193" s="6"/>
      <c r="AA193" s="6"/>
      <c r="AB193" s="6"/>
      <c r="AC193" s="6"/>
      <c r="AD193" s="6"/>
      <c r="AE193" s="6"/>
      <c r="AF193" s="6"/>
      <c r="AG193" s="6"/>
    </row>
    <row r="194" ht="42.75" customHeight="1">
      <c r="A194" s="30"/>
      <c r="B194" s="30"/>
      <c r="C194" s="30"/>
      <c r="D194" s="53"/>
      <c r="E194" s="41"/>
      <c r="F194" s="41"/>
      <c r="G194" s="42"/>
      <c r="H194" s="41"/>
      <c r="I194" s="41">
        <v>39.9</v>
      </c>
      <c r="J194" s="46">
        <v>113.0</v>
      </c>
      <c r="K194" s="41">
        <v>24.9</v>
      </c>
      <c r="L194" s="30"/>
      <c r="M194" s="30"/>
      <c r="N194" s="30"/>
      <c r="O194" s="30"/>
      <c r="P194" s="30"/>
      <c r="Q194" s="30"/>
      <c r="R194" s="30"/>
      <c r="S194" s="30"/>
      <c r="T194" s="30"/>
      <c r="U194" s="30"/>
      <c r="V194" s="30"/>
      <c r="W194" s="6"/>
      <c r="X194" s="35"/>
      <c r="Y194" s="36" t="b">
        <f>IF(Y193&lt;X193,TRUE,FALSE)</f>
        <v>0</v>
      </c>
      <c r="Z194" s="6"/>
      <c r="AA194" s="6"/>
      <c r="AB194" s="6"/>
      <c r="AC194" s="6"/>
      <c r="AD194" s="6"/>
      <c r="AE194" s="6"/>
      <c r="AF194" s="6"/>
      <c r="AG194" s="6"/>
    </row>
    <row r="195" ht="19.5" customHeight="1">
      <c r="A195" s="16">
        <v>97.0</v>
      </c>
      <c r="B195" s="59" t="s">
        <v>6</v>
      </c>
      <c r="C195" s="51">
        <v>817284.0</v>
      </c>
      <c r="D195" s="105" t="s">
        <v>602</v>
      </c>
      <c r="E195" s="20"/>
      <c r="F195" s="20"/>
      <c r="G195" s="21" t="s">
        <v>22</v>
      </c>
      <c r="H195" s="20"/>
      <c r="I195" s="20" t="s">
        <v>325</v>
      </c>
      <c r="J195" s="20" t="s">
        <v>326</v>
      </c>
      <c r="K195" s="20" t="s">
        <v>302</v>
      </c>
      <c r="L195" s="23">
        <v>185.96</v>
      </c>
      <c r="M195" s="40">
        <v>90.0</v>
      </c>
      <c r="N195" s="141">
        <f>M195*L195</f>
        <v>16736.4</v>
      </c>
      <c r="O195" s="24">
        <v>0.0</v>
      </c>
      <c r="P195" s="141">
        <f>O195*L195</f>
        <v>0</v>
      </c>
      <c r="Q195" s="40">
        <v>0.0</v>
      </c>
      <c r="R195" s="141">
        <f>Q195*L195</f>
        <v>0</v>
      </c>
      <c r="S195" s="24">
        <v>7.0</v>
      </c>
      <c r="T195" s="141">
        <f>S195*L195</f>
        <v>1301.72</v>
      </c>
      <c r="U195" s="26">
        <f>M195+O195+Q195+S195</f>
        <v>97</v>
      </c>
      <c r="V195" s="27">
        <f>L195*U195</f>
        <v>18038.12</v>
      </c>
      <c r="W195" s="6"/>
      <c r="X195" s="28">
        <f>SMALL(E196:K196,1)+(SMALL(E196:K196,1)*0.5)</f>
        <v>268.5</v>
      </c>
      <c r="Y195" s="29">
        <f>LARGE(E196:K196,1)</f>
        <v>198.7</v>
      </c>
      <c r="Z195" s="48"/>
      <c r="AA195" s="48"/>
      <c r="AB195" s="48"/>
      <c r="AC195" s="48"/>
      <c r="AD195" s="48"/>
      <c r="AE195" s="48"/>
      <c r="AF195" s="48"/>
      <c r="AG195" s="48"/>
    </row>
    <row r="196" ht="62.25" customHeight="1">
      <c r="A196" s="30"/>
      <c r="B196" s="30"/>
      <c r="C196" s="30"/>
      <c r="D196" s="53"/>
      <c r="E196" s="41"/>
      <c r="F196" s="41"/>
      <c r="G196" s="42">
        <v>187.13</v>
      </c>
      <c r="H196" s="41"/>
      <c r="I196" s="41">
        <v>179.0</v>
      </c>
      <c r="J196" s="41">
        <v>198.7</v>
      </c>
      <c r="K196" s="41">
        <v>179.0</v>
      </c>
      <c r="L196" s="30"/>
      <c r="M196" s="30"/>
      <c r="N196" s="30"/>
      <c r="O196" s="30"/>
      <c r="P196" s="30"/>
      <c r="Q196" s="30"/>
      <c r="R196" s="30"/>
      <c r="S196" s="30"/>
      <c r="T196" s="30"/>
      <c r="U196" s="30"/>
      <c r="V196" s="30"/>
      <c r="W196" s="6"/>
      <c r="X196" s="35"/>
      <c r="Y196" s="36" t="b">
        <f>IF(Y195&lt;X195,TRUE,FALSE)</f>
        <v>1</v>
      </c>
      <c r="Z196" s="48"/>
      <c r="AA196" s="48"/>
      <c r="AB196" s="48"/>
      <c r="AC196" s="48"/>
      <c r="AD196" s="48"/>
      <c r="AE196" s="48"/>
      <c r="AF196" s="48"/>
      <c r="AG196" s="48"/>
    </row>
    <row r="197" ht="19.5" customHeight="1">
      <c r="A197" s="16">
        <v>98.0</v>
      </c>
      <c r="B197" s="59" t="s">
        <v>6</v>
      </c>
      <c r="C197" s="51">
        <v>817278.0</v>
      </c>
      <c r="D197" s="38" t="s">
        <v>603</v>
      </c>
      <c r="E197" s="20"/>
      <c r="F197" s="20" t="s">
        <v>195</v>
      </c>
      <c r="G197" s="21" t="s">
        <v>22</v>
      </c>
      <c r="H197" s="20"/>
      <c r="I197" s="20" t="s">
        <v>328</v>
      </c>
      <c r="J197" s="20" t="s">
        <v>329</v>
      </c>
      <c r="K197" s="20" t="s">
        <v>33</v>
      </c>
      <c r="L197" s="23">
        <v>101.93</v>
      </c>
      <c r="M197" s="40">
        <v>65.0</v>
      </c>
      <c r="N197" s="141">
        <f>M197*L197</f>
        <v>6625.45</v>
      </c>
      <c r="O197" s="24">
        <v>0.0</v>
      </c>
      <c r="P197" s="141">
        <f>O197*L197</f>
        <v>0</v>
      </c>
      <c r="Q197" s="40">
        <v>0.0</v>
      </c>
      <c r="R197" s="141">
        <f>Q197*L197</f>
        <v>0</v>
      </c>
      <c r="S197" s="24">
        <v>2.0</v>
      </c>
      <c r="T197" s="141">
        <f>S197*L197</f>
        <v>203.86</v>
      </c>
      <c r="U197" s="26">
        <f>M197+O197+Q197+S197</f>
        <v>67</v>
      </c>
      <c r="V197" s="27">
        <f>L197*U197</f>
        <v>6829.31</v>
      </c>
      <c r="W197" s="6"/>
      <c r="X197" s="28">
        <f>SMALL(E198:K198,1)+(SMALL(E198:K198,1)*0.5)</f>
        <v>105</v>
      </c>
      <c r="Y197" s="29">
        <f>LARGE(E198:K198,1)</f>
        <v>142.9</v>
      </c>
      <c r="Z197" s="48"/>
      <c r="AA197" s="48"/>
      <c r="AB197" s="48"/>
      <c r="AC197" s="48"/>
      <c r="AD197" s="48"/>
      <c r="AE197" s="48"/>
      <c r="AF197" s="48"/>
      <c r="AG197" s="48"/>
    </row>
    <row r="198" ht="19.5" customHeight="1">
      <c r="A198" s="30"/>
      <c r="B198" s="30"/>
      <c r="C198" s="30"/>
      <c r="D198" s="30"/>
      <c r="E198" s="41"/>
      <c r="F198" s="41">
        <v>83.0</v>
      </c>
      <c r="G198" s="70">
        <v>70.0</v>
      </c>
      <c r="H198" s="41"/>
      <c r="I198" s="41">
        <v>99.9</v>
      </c>
      <c r="J198" s="41">
        <v>122.9</v>
      </c>
      <c r="K198" s="46">
        <v>142.9</v>
      </c>
      <c r="L198" s="30"/>
      <c r="M198" s="30"/>
      <c r="N198" s="30"/>
      <c r="O198" s="30"/>
      <c r="P198" s="30"/>
      <c r="Q198" s="30"/>
      <c r="R198" s="30"/>
      <c r="S198" s="30"/>
      <c r="T198" s="30"/>
      <c r="U198" s="30"/>
      <c r="V198" s="30"/>
      <c r="W198" s="6"/>
      <c r="X198" s="35"/>
      <c r="Y198" s="36" t="b">
        <f>IF(Y197&lt;X197,TRUE,FALSE)</f>
        <v>0</v>
      </c>
      <c r="Z198" s="48"/>
      <c r="AA198" s="48"/>
      <c r="AB198" s="48"/>
      <c r="AC198" s="48"/>
      <c r="AD198" s="48"/>
      <c r="AE198" s="48"/>
      <c r="AF198" s="48"/>
      <c r="AG198" s="48"/>
    </row>
    <row r="199" ht="20.25" customHeight="1">
      <c r="A199" s="16">
        <v>99.0</v>
      </c>
      <c r="B199" s="59" t="s">
        <v>6</v>
      </c>
      <c r="C199" s="51">
        <v>817297.0</v>
      </c>
      <c r="D199" s="106" t="s">
        <v>604</v>
      </c>
      <c r="E199" s="20"/>
      <c r="F199" s="20"/>
      <c r="G199" s="21"/>
      <c r="H199" s="20"/>
      <c r="I199" s="20" t="s">
        <v>202</v>
      </c>
      <c r="J199" s="20" t="s">
        <v>29</v>
      </c>
      <c r="K199" s="20" t="s">
        <v>90</v>
      </c>
      <c r="L199" s="23">
        <v>42.91</v>
      </c>
      <c r="M199" s="40">
        <v>60.0</v>
      </c>
      <c r="N199" s="141">
        <f>M199*L199</f>
        <v>2574.6</v>
      </c>
      <c r="O199" s="24">
        <v>0.0</v>
      </c>
      <c r="P199" s="141">
        <f>O199*L199</f>
        <v>0</v>
      </c>
      <c r="Q199" s="40">
        <v>0.0</v>
      </c>
      <c r="R199" s="141">
        <f>Q199*L199</f>
        <v>0</v>
      </c>
      <c r="S199" s="24">
        <v>0.0</v>
      </c>
      <c r="T199" s="141">
        <f>S199*L199</f>
        <v>0</v>
      </c>
      <c r="U199" s="26">
        <f>M199+O199+Q199+S199</f>
        <v>60</v>
      </c>
      <c r="V199" s="27">
        <f>L199*U199</f>
        <v>2574.6</v>
      </c>
      <c r="W199" s="6"/>
      <c r="X199" s="28">
        <f>SMALL(E200:K200,1)+(SMALL(E200:K200,1)*0.5)</f>
        <v>52.5</v>
      </c>
      <c r="Y199" s="29">
        <f>LARGE(E200:K200,1)</f>
        <v>50.5</v>
      </c>
      <c r="Z199" s="6"/>
      <c r="AA199" s="6"/>
      <c r="AB199" s="6"/>
      <c r="AC199" s="6"/>
      <c r="AD199" s="6"/>
      <c r="AE199" s="6"/>
      <c r="AF199" s="6"/>
      <c r="AG199" s="6"/>
    </row>
    <row r="200" ht="15.0" customHeight="1">
      <c r="A200" s="30"/>
      <c r="B200" s="30"/>
      <c r="C200" s="30"/>
      <c r="D200" s="53"/>
      <c r="E200" s="41"/>
      <c r="F200" s="41"/>
      <c r="G200" s="42"/>
      <c r="H200" s="41"/>
      <c r="I200" s="41">
        <v>50.5</v>
      </c>
      <c r="J200" s="41">
        <v>43.23</v>
      </c>
      <c r="K200" s="41">
        <v>35.0</v>
      </c>
      <c r="L200" s="30"/>
      <c r="M200" s="30"/>
      <c r="N200" s="30"/>
      <c r="O200" s="30"/>
      <c r="P200" s="30"/>
      <c r="Q200" s="30"/>
      <c r="R200" s="30"/>
      <c r="S200" s="30"/>
      <c r="T200" s="30"/>
      <c r="U200" s="30"/>
      <c r="V200" s="30"/>
      <c r="W200" s="6"/>
      <c r="X200" s="35"/>
      <c r="Y200" s="36" t="b">
        <f>IF(Y199&lt;X199,TRUE,FALSE)</f>
        <v>1</v>
      </c>
      <c r="Z200" s="6"/>
      <c r="AA200" s="6"/>
      <c r="AB200" s="6"/>
      <c r="AC200" s="6"/>
      <c r="AD200" s="6"/>
      <c r="AE200" s="6"/>
      <c r="AF200" s="6"/>
      <c r="AG200" s="6"/>
    </row>
    <row r="201" ht="19.5" customHeight="1">
      <c r="A201" s="16">
        <v>100.0</v>
      </c>
      <c r="B201" s="17" t="s">
        <v>6</v>
      </c>
      <c r="C201" s="51">
        <v>799828.0</v>
      </c>
      <c r="D201" s="62" t="s">
        <v>605</v>
      </c>
      <c r="E201" s="20"/>
      <c r="F201" s="20"/>
      <c r="G201" s="21" t="s">
        <v>22</v>
      </c>
      <c r="H201" s="20" t="s">
        <v>117</v>
      </c>
      <c r="I201" s="20" t="s">
        <v>332</v>
      </c>
      <c r="J201" s="20" t="s">
        <v>333</v>
      </c>
      <c r="K201" s="20" t="s">
        <v>334</v>
      </c>
      <c r="L201" s="23">
        <v>40.84</v>
      </c>
      <c r="M201" s="40">
        <v>317.0</v>
      </c>
      <c r="N201" s="141">
        <f>M201*L201</f>
        <v>12946.28</v>
      </c>
      <c r="O201" s="24">
        <v>12.0</v>
      </c>
      <c r="P201" s="141">
        <f>O201*L201</f>
        <v>490.08</v>
      </c>
      <c r="Q201" s="40">
        <v>4.0</v>
      </c>
      <c r="R201" s="141">
        <f>Q201*L201</f>
        <v>163.36</v>
      </c>
      <c r="S201" s="24">
        <v>0.0</v>
      </c>
      <c r="T201" s="141">
        <f>S201*L201</f>
        <v>0</v>
      </c>
      <c r="U201" s="26">
        <f>M201+O201+Q201+S201</f>
        <v>333</v>
      </c>
      <c r="V201" s="27">
        <f>L201*U201</f>
        <v>13599.72</v>
      </c>
      <c r="W201" s="48"/>
      <c r="X201" s="28">
        <f>SMALL(E202:K202,1)+(SMALL(E202:K202,1)*0.5)</f>
        <v>23.88</v>
      </c>
      <c r="Y201" s="29">
        <f>LARGE(E202:K202,1)</f>
        <v>54.9</v>
      </c>
      <c r="Z201" s="48"/>
      <c r="AA201" s="48"/>
      <c r="AB201" s="48"/>
      <c r="AC201" s="48"/>
      <c r="AD201" s="48"/>
      <c r="AE201" s="48"/>
      <c r="AF201" s="48"/>
      <c r="AG201" s="48"/>
    </row>
    <row r="202" ht="19.5" customHeight="1">
      <c r="A202" s="30"/>
      <c r="B202" s="30"/>
      <c r="C202" s="30"/>
      <c r="D202" s="30"/>
      <c r="E202" s="41"/>
      <c r="F202" s="41"/>
      <c r="G202" s="42">
        <v>52.64</v>
      </c>
      <c r="H202" s="46">
        <v>15.92</v>
      </c>
      <c r="I202" s="46">
        <v>54.9</v>
      </c>
      <c r="J202" s="41">
        <v>39.9</v>
      </c>
      <c r="K202" s="41">
        <v>29.99</v>
      </c>
      <c r="L202" s="30"/>
      <c r="M202" s="30"/>
      <c r="N202" s="30"/>
      <c r="O202" s="30"/>
      <c r="P202" s="30"/>
      <c r="Q202" s="30"/>
      <c r="R202" s="30"/>
      <c r="S202" s="30"/>
      <c r="T202" s="30"/>
      <c r="U202" s="30"/>
      <c r="V202" s="30"/>
      <c r="W202" s="48"/>
      <c r="X202" s="35"/>
      <c r="Y202" s="36" t="b">
        <f>IF(Y201&lt;X201,TRUE,FALSE)</f>
        <v>0</v>
      </c>
      <c r="Z202" s="48"/>
      <c r="AA202" s="48"/>
      <c r="AB202" s="48"/>
      <c r="AC202" s="48"/>
      <c r="AD202" s="48"/>
      <c r="AE202" s="48"/>
      <c r="AF202" s="48"/>
      <c r="AG202" s="48"/>
    </row>
    <row r="203" ht="19.5" customHeight="1">
      <c r="A203" s="16">
        <v>101.0</v>
      </c>
      <c r="B203" s="17" t="s">
        <v>6</v>
      </c>
      <c r="C203" s="51">
        <v>807306.0</v>
      </c>
      <c r="D203" s="38" t="s">
        <v>606</v>
      </c>
      <c r="E203" s="20"/>
      <c r="F203" s="20" t="s">
        <v>73</v>
      </c>
      <c r="G203" s="21" t="s">
        <v>22</v>
      </c>
      <c r="H203" s="20" t="s">
        <v>176</v>
      </c>
      <c r="I203" s="20" t="s">
        <v>33</v>
      </c>
      <c r="J203" s="20" t="s">
        <v>90</v>
      </c>
      <c r="K203" s="20" t="s">
        <v>336</v>
      </c>
      <c r="L203" s="23">
        <v>99.75</v>
      </c>
      <c r="M203" s="40">
        <v>314.0</v>
      </c>
      <c r="N203" s="141">
        <f>M203*L203</f>
        <v>31321.5</v>
      </c>
      <c r="O203" s="24">
        <v>4.0</v>
      </c>
      <c r="P203" s="141">
        <f>O203*L203</f>
        <v>399</v>
      </c>
      <c r="Q203" s="40">
        <v>2.0</v>
      </c>
      <c r="R203" s="141">
        <f>Q203*L203</f>
        <v>199.5</v>
      </c>
      <c r="S203" s="24">
        <v>3.0</v>
      </c>
      <c r="T203" s="141">
        <f>S203*L203</f>
        <v>299.25</v>
      </c>
      <c r="U203" s="26">
        <f>M203+O203+Q203+S203</f>
        <v>323</v>
      </c>
      <c r="V203" s="27">
        <f>L203*U203</f>
        <v>32219.25</v>
      </c>
      <c r="W203" s="48"/>
      <c r="X203" s="28">
        <f>SMALL(E204:K204,1)+(SMALL(E204:K204,1)*0.5)</f>
        <v>104.985</v>
      </c>
      <c r="Y203" s="29">
        <f>LARGE(E204:K204,1)</f>
        <v>159.9</v>
      </c>
      <c r="Z203" s="48"/>
      <c r="AA203" s="48"/>
      <c r="AB203" s="48"/>
      <c r="AC203" s="48"/>
      <c r="AD203" s="48"/>
      <c r="AE203" s="48"/>
      <c r="AF203" s="48"/>
      <c r="AG203" s="48"/>
    </row>
    <row r="204" ht="19.5" customHeight="1">
      <c r="A204" s="30"/>
      <c r="B204" s="30"/>
      <c r="C204" s="30"/>
      <c r="D204" s="30"/>
      <c r="E204" s="41"/>
      <c r="F204" s="41">
        <v>94.0</v>
      </c>
      <c r="G204" s="70">
        <v>69.99</v>
      </c>
      <c r="H204" s="41">
        <v>84.0</v>
      </c>
      <c r="I204" s="41">
        <v>125.99</v>
      </c>
      <c r="J204" s="41">
        <v>95.0</v>
      </c>
      <c r="K204" s="46">
        <v>159.9</v>
      </c>
      <c r="L204" s="30"/>
      <c r="M204" s="30"/>
      <c r="N204" s="30"/>
      <c r="O204" s="30"/>
      <c r="P204" s="30"/>
      <c r="Q204" s="30"/>
      <c r="R204" s="30"/>
      <c r="S204" s="30"/>
      <c r="T204" s="30"/>
      <c r="U204" s="30"/>
      <c r="V204" s="30"/>
      <c r="W204" s="48"/>
      <c r="X204" s="35"/>
      <c r="Y204" s="36" t="b">
        <f>IF(Y203&lt;X203,TRUE,FALSE)</f>
        <v>0</v>
      </c>
      <c r="Z204" s="48"/>
      <c r="AA204" s="48"/>
      <c r="AB204" s="48"/>
      <c r="AC204" s="48"/>
      <c r="AD204" s="48"/>
      <c r="AE204" s="48"/>
      <c r="AF204" s="48"/>
      <c r="AG204" s="48"/>
    </row>
    <row r="205" ht="19.5" customHeight="1">
      <c r="A205" s="16">
        <v>102.0</v>
      </c>
      <c r="B205" s="17" t="s">
        <v>6</v>
      </c>
      <c r="C205" s="51">
        <v>794512.0</v>
      </c>
      <c r="D205" s="62" t="s">
        <v>607</v>
      </c>
      <c r="E205" s="20"/>
      <c r="F205" s="20"/>
      <c r="G205" s="21"/>
      <c r="H205" s="20" t="s">
        <v>117</v>
      </c>
      <c r="I205" s="20" t="s">
        <v>338</v>
      </c>
      <c r="J205" s="20" t="s">
        <v>339</v>
      </c>
      <c r="K205" s="20" t="s">
        <v>340</v>
      </c>
      <c r="L205" s="23">
        <v>28.4</v>
      </c>
      <c r="M205" s="40">
        <v>137.0</v>
      </c>
      <c r="N205" s="141">
        <f>M205*L205</f>
        <v>3890.8</v>
      </c>
      <c r="O205" s="24">
        <v>1.0</v>
      </c>
      <c r="P205" s="141">
        <f>O205*L205</f>
        <v>28.4</v>
      </c>
      <c r="Q205" s="40">
        <v>2.0</v>
      </c>
      <c r="R205" s="141">
        <f>Q205*L205</f>
        <v>56.8</v>
      </c>
      <c r="S205" s="24">
        <v>0.0</v>
      </c>
      <c r="T205" s="141">
        <f>S205*L205</f>
        <v>0</v>
      </c>
      <c r="U205" s="26">
        <f>M205+O205+Q205+S205</f>
        <v>140</v>
      </c>
      <c r="V205" s="27">
        <f>L205*U205</f>
        <v>3976</v>
      </c>
      <c r="W205" s="48"/>
      <c r="X205" s="28">
        <f>SMALL(E206:K206,1)+(SMALL(E206:K206,1)*0.5)</f>
        <v>39.6</v>
      </c>
      <c r="Y205" s="29">
        <f>LARGE(E206:K206,1)</f>
        <v>54.9</v>
      </c>
      <c r="Z205" s="48"/>
      <c r="AA205" s="48"/>
      <c r="AB205" s="48"/>
      <c r="AC205" s="48"/>
      <c r="AD205" s="48"/>
      <c r="AE205" s="48"/>
      <c r="AF205" s="48"/>
      <c r="AG205" s="48"/>
    </row>
    <row r="206" ht="19.5" customHeight="1">
      <c r="A206" s="30"/>
      <c r="B206" s="30"/>
      <c r="C206" s="30"/>
      <c r="D206" s="30"/>
      <c r="E206" s="41"/>
      <c r="F206" s="41"/>
      <c r="G206" s="42"/>
      <c r="H206" s="41">
        <v>26.52</v>
      </c>
      <c r="I206" s="41">
        <v>26.4</v>
      </c>
      <c r="J206" s="41">
        <v>32.27</v>
      </c>
      <c r="K206" s="46">
        <v>54.9</v>
      </c>
      <c r="L206" s="30"/>
      <c r="M206" s="30"/>
      <c r="N206" s="30"/>
      <c r="O206" s="30"/>
      <c r="P206" s="30"/>
      <c r="Q206" s="30"/>
      <c r="R206" s="30"/>
      <c r="S206" s="30"/>
      <c r="T206" s="30"/>
      <c r="U206" s="30"/>
      <c r="V206" s="30"/>
      <c r="W206" s="48"/>
      <c r="X206" s="35"/>
      <c r="Y206" s="36" t="b">
        <f>IF(Y205&lt;X205,TRUE,FALSE)</f>
        <v>0</v>
      </c>
      <c r="Z206" s="48"/>
      <c r="AA206" s="48"/>
      <c r="AB206" s="48"/>
      <c r="AC206" s="48"/>
      <c r="AD206" s="48"/>
      <c r="AE206" s="48"/>
      <c r="AF206" s="48"/>
      <c r="AG206" s="48"/>
    </row>
    <row r="207" ht="19.5" customHeight="1">
      <c r="A207" s="16">
        <v>103.0</v>
      </c>
      <c r="B207" s="17" t="s">
        <v>6</v>
      </c>
      <c r="C207" s="51">
        <v>797754.0</v>
      </c>
      <c r="D207" s="62" t="s">
        <v>608</v>
      </c>
      <c r="E207" s="20"/>
      <c r="F207" s="20"/>
      <c r="G207" s="21"/>
      <c r="H207" s="20" t="s">
        <v>117</v>
      </c>
      <c r="I207" s="20" t="s">
        <v>342</v>
      </c>
      <c r="J207" s="20" t="s">
        <v>343</v>
      </c>
      <c r="K207" s="20" t="s">
        <v>33</v>
      </c>
      <c r="L207" s="23">
        <v>32.3</v>
      </c>
      <c r="M207" s="40">
        <v>167.0</v>
      </c>
      <c r="N207" s="141">
        <f>M207*L207</f>
        <v>5394.1</v>
      </c>
      <c r="O207" s="24">
        <v>1.0</v>
      </c>
      <c r="P207" s="141">
        <f>O207*L207</f>
        <v>32.3</v>
      </c>
      <c r="Q207" s="40">
        <v>3.0</v>
      </c>
      <c r="R207" s="141">
        <f>Q207*L207</f>
        <v>96.9</v>
      </c>
      <c r="S207" s="24">
        <v>0.0</v>
      </c>
      <c r="T207" s="141">
        <f>S207*L207</f>
        <v>0</v>
      </c>
      <c r="U207" s="26">
        <f>M207+O207+Q207+S207</f>
        <v>171</v>
      </c>
      <c r="V207" s="27">
        <f>L207*U207</f>
        <v>5523.3</v>
      </c>
      <c r="W207" s="48"/>
      <c r="X207" s="28">
        <f>SMALL(E208:K208,1)+(SMALL(E208:K208,1)*0.5)</f>
        <v>36.165</v>
      </c>
      <c r="Y207" s="29">
        <f>LARGE(E208:K208,1)</f>
        <v>57.67</v>
      </c>
      <c r="Z207" s="48"/>
      <c r="AA207" s="48"/>
      <c r="AB207" s="48"/>
      <c r="AC207" s="48"/>
      <c r="AD207" s="48"/>
      <c r="AE207" s="48"/>
      <c r="AF207" s="48"/>
      <c r="AG207" s="48"/>
    </row>
    <row r="208" ht="19.5" customHeight="1">
      <c r="A208" s="30"/>
      <c r="B208" s="30"/>
      <c r="C208" s="30"/>
      <c r="D208" s="30"/>
      <c r="E208" s="41"/>
      <c r="F208" s="41"/>
      <c r="G208" s="42"/>
      <c r="H208" s="41">
        <v>24.11</v>
      </c>
      <c r="I208" s="46">
        <v>57.67</v>
      </c>
      <c r="J208" s="41">
        <v>39.9</v>
      </c>
      <c r="K208" s="41">
        <v>32.9</v>
      </c>
      <c r="L208" s="30"/>
      <c r="M208" s="30"/>
      <c r="N208" s="30"/>
      <c r="O208" s="30"/>
      <c r="P208" s="30"/>
      <c r="Q208" s="30"/>
      <c r="R208" s="30"/>
      <c r="S208" s="30"/>
      <c r="T208" s="30"/>
      <c r="U208" s="30"/>
      <c r="V208" s="30"/>
      <c r="W208" s="48"/>
      <c r="X208" s="35"/>
      <c r="Y208" s="36" t="b">
        <f>IF(Y207&lt;X207,TRUE,FALSE)</f>
        <v>0</v>
      </c>
      <c r="Z208" s="48"/>
      <c r="AA208" s="48"/>
      <c r="AB208" s="48"/>
      <c r="AC208" s="48"/>
      <c r="AD208" s="48"/>
      <c r="AE208" s="48"/>
      <c r="AF208" s="48"/>
      <c r="AG208" s="48"/>
    </row>
    <row r="209" ht="19.5" customHeight="1">
      <c r="A209" s="16">
        <v>104.0</v>
      </c>
      <c r="B209" s="17" t="s">
        <v>6</v>
      </c>
      <c r="C209" s="51">
        <v>807307.0</v>
      </c>
      <c r="D209" s="67" t="s">
        <v>609</v>
      </c>
      <c r="E209" s="20"/>
      <c r="F209" s="20"/>
      <c r="G209" s="21"/>
      <c r="H209" s="20" t="s">
        <v>176</v>
      </c>
      <c r="I209" s="20" t="s">
        <v>345</v>
      </c>
      <c r="J209" s="20" t="s">
        <v>33</v>
      </c>
      <c r="K209" s="20" t="s">
        <v>346</v>
      </c>
      <c r="L209" s="23">
        <v>93.3</v>
      </c>
      <c r="M209" s="40">
        <v>77.0</v>
      </c>
      <c r="N209" s="141">
        <f>M209*L209</f>
        <v>7184.1</v>
      </c>
      <c r="O209" s="24">
        <v>20.0</v>
      </c>
      <c r="P209" s="141">
        <f>O209*L209</f>
        <v>1866</v>
      </c>
      <c r="Q209" s="40">
        <v>6.0</v>
      </c>
      <c r="R209" s="141">
        <f>Q209*L209</f>
        <v>559.8</v>
      </c>
      <c r="S209" s="24">
        <v>0.0</v>
      </c>
      <c r="T209" s="141">
        <f>S209*L209</f>
        <v>0</v>
      </c>
      <c r="U209" s="26">
        <f>M209+O209+Q209+S209</f>
        <v>103</v>
      </c>
      <c r="V209" s="27">
        <f>L209*U209</f>
        <v>9609.9</v>
      </c>
      <c r="W209" s="48"/>
      <c r="X209" s="28">
        <f>SMALL(E210:K210,1)+(SMALL(E210:K210,1)*0.5)</f>
        <v>105</v>
      </c>
      <c r="Y209" s="29">
        <f>LARGE(E210:K210,1)</f>
        <v>195</v>
      </c>
      <c r="Z209" s="48"/>
      <c r="AA209" s="48"/>
      <c r="AB209" s="48"/>
      <c r="AC209" s="48"/>
      <c r="AD209" s="48"/>
      <c r="AE209" s="48"/>
      <c r="AF209" s="48"/>
      <c r="AG209" s="48"/>
    </row>
    <row r="210" ht="19.5" customHeight="1">
      <c r="A210" s="30"/>
      <c r="B210" s="30"/>
      <c r="C210" s="30"/>
      <c r="D210" s="30"/>
      <c r="E210" s="41"/>
      <c r="F210" s="41"/>
      <c r="G210" s="42"/>
      <c r="H210" s="41">
        <v>70.0</v>
      </c>
      <c r="I210" s="46">
        <v>195.0</v>
      </c>
      <c r="J210" s="41">
        <v>129.99</v>
      </c>
      <c r="K210" s="41">
        <v>79.9</v>
      </c>
      <c r="L210" s="30"/>
      <c r="M210" s="30"/>
      <c r="N210" s="30"/>
      <c r="O210" s="30"/>
      <c r="P210" s="30"/>
      <c r="Q210" s="30"/>
      <c r="R210" s="30"/>
      <c r="S210" s="30"/>
      <c r="T210" s="30"/>
      <c r="U210" s="30"/>
      <c r="V210" s="30"/>
      <c r="W210" s="48"/>
      <c r="X210" s="35"/>
      <c r="Y210" s="36" t="b">
        <f>IF(Y209&lt;X209,TRUE,FALSE)</f>
        <v>0</v>
      </c>
      <c r="Z210" s="48"/>
      <c r="AA210" s="48"/>
      <c r="AB210" s="48"/>
      <c r="AC210" s="48"/>
      <c r="AD210" s="48"/>
      <c r="AE210" s="48"/>
      <c r="AF210" s="48"/>
      <c r="AG210" s="48"/>
    </row>
    <row r="211" ht="19.5" customHeight="1">
      <c r="A211" s="16">
        <v>105.0</v>
      </c>
      <c r="B211" s="17" t="s">
        <v>6</v>
      </c>
      <c r="C211" s="51">
        <v>797764.0</v>
      </c>
      <c r="D211" s="49" t="s">
        <v>610</v>
      </c>
      <c r="E211" s="20" t="s">
        <v>20</v>
      </c>
      <c r="F211" s="20"/>
      <c r="G211" s="21" t="s">
        <v>22</v>
      </c>
      <c r="H211" s="20" t="s">
        <v>117</v>
      </c>
      <c r="I211" s="20" t="s">
        <v>348</v>
      </c>
      <c r="J211" s="20" t="s">
        <v>149</v>
      </c>
      <c r="K211" s="20" t="s">
        <v>33</v>
      </c>
      <c r="L211" s="23">
        <v>74.12</v>
      </c>
      <c r="M211" s="40">
        <v>75.0</v>
      </c>
      <c r="N211" s="141">
        <f>M211*L211</f>
        <v>5559</v>
      </c>
      <c r="O211" s="24">
        <v>6.0</v>
      </c>
      <c r="P211" s="141">
        <f>O211*L211</f>
        <v>444.72</v>
      </c>
      <c r="Q211" s="40">
        <v>1.0</v>
      </c>
      <c r="R211" s="141">
        <f>Q211*L211</f>
        <v>74.12</v>
      </c>
      <c r="S211" s="24">
        <v>3.0</v>
      </c>
      <c r="T211" s="141">
        <f>S211*L211</f>
        <v>222.36</v>
      </c>
      <c r="U211" s="26">
        <f>M211+O211+Q211+S211</f>
        <v>85</v>
      </c>
      <c r="V211" s="27">
        <f>L211*U211</f>
        <v>6300.2</v>
      </c>
      <c r="W211" s="48"/>
      <c r="X211" s="28">
        <f>SMALL(E212:K212,1)+(SMALL(E212:K212,1)*0.5)</f>
        <v>58.5</v>
      </c>
      <c r="Y211" s="29">
        <f>LARGE(E212:K212,1)</f>
        <v>139.9</v>
      </c>
      <c r="Z211" s="48"/>
      <c r="AA211" s="48"/>
      <c r="AB211" s="48"/>
      <c r="AC211" s="48"/>
      <c r="AD211" s="48"/>
      <c r="AE211" s="48"/>
      <c r="AF211" s="48"/>
      <c r="AG211" s="48"/>
    </row>
    <row r="212" ht="55.5" customHeight="1">
      <c r="A212" s="30"/>
      <c r="B212" s="30"/>
      <c r="C212" s="30"/>
      <c r="D212" s="30"/>
      <c r="E212" s="41">
        <v>63.61</v>
      </c>
      <c r="F212" s="41"/>
      <c r="G212" s="42">
        <v>58.76</v>
      </c>
      <c r="H212" s="46">
        <v>39.0</v>
      </c>
      <c r="I212" s="46">
        <v>134.9</v>
      </c>
      <c r="J212" s="46">
        <v>139.9</v>
      </c>
      <c r="K212" s="41">
        <v>99.99</v>
      </c>
      <c r="L212" s="30"/>
      <c r="M212" s="30"/>
      <c r="N212" s="30"/>
      <c r="O212" s="30"/>
      <c r="P212" s="30"/>
      <c r="Q212" s="30"/>
      <c r="R212" s="30"/>
      <c r="S212" s="30"/>
      <c r="T212" s="30"/>
      <c r="U212" s="30"/>
      <c r="V212" s="30"/>
      <c r="W212" s="48"/>
      <c r="X212" s="35"/>
      <c r="Y212" s="36" t="b">
        <f>IF(Y211&lt;X211,TRUE,FALSE)</f>
        <v>0</v>
      </c>
      <c r="Z212" s="48"/>
      <c r="AA212" s="48"/>
      <c r="AB212" s="48"/>
      <c r="AC212" s="48"/>
      <c r="AD212" s="48"/>
      <c r="AE212" s="48"/>
      <c r="AF212" s="48"/>
      <c r="AG212" s="48"/>
    </row>
    <row r="213" ht="19.5" customHeight="1">
      <c r="A213" s="16">
        <v>106.0</v>
      </c>
      <c r="B213" s="17" t="s">
        <v>6</v>
      </c>
      <c r="C213" s="18">
        <v>810235.0</v>
      </c>
      <c r="D213" s="69" t="s">
        <v>611</v>
      </c>
      <c r="E213" s="20"/>
      <c r="F213" s="20"/>
      <c r="G213" s="21"/>
      <c r="H213" s="20" t="s">
        <v>124</v>
      </c>
      <c r="I213" s="20" t="s">
        <v>350</v>
      </c>
      <c r="J213" s="20" t="s">
        <v>351</v>
      </c>
      <c r="K213" s="20" t="s">
        <v>352</v>
      </c>
      <c r="L213" s="23">
        <v>93.38</v>
      </c>
      <c r="M213" s="40">
        <v>77.0</v>
      </c>
      <c r="N213" s="141">
        <f>M213*L213</f>
        <v>7190.26</v>
      </c>
      <c r="O213" s="24">
        <v>25.0</v>
      </c>
      <c r="P213" s="141">
        <f>O213*L213</f>
        <v>2334.5</v>
      </c>
      <c r="Q213" s="40">
        <v>12.0</v>
      </c>
      <c r="R213" s="141">
        <f>Q213*L213</f>
        <v>1120.56</v>
      </c>
      <c r="S213" s="40">
        <v>7.0</v>
      </c>
      <c r="T213" s="141">
        <f>S213*L213</f>
        <v>653.66</v>
      </c>
      <c r="U213" s="26">
        <f>M213+O213+Q213+S213</f>
        <v>121</v>
      </c>
      <c r="V213" s="27">
        <f>L213*U213</f>
        <v>11298.98</v>
      </c>
      <c r="W213" s="48"/>
      <c r="X213" s="28">
        <f>SMALL(E214:K214,1)+(SMALL(E214:K214,1)*0.5)</f>
        <v>85.5</v>
      </c>
      <c r="Y213" s="29">
        <f>LARGE(E214:K214,1)</f>
        <v>103.9</v>
      </c>
      <c r="Z213" s="48"/>
      <c r="AA213" s="48"/>
      <c r="AB213" s="48"/>
      <c r="AC213" s="48"/>
      <c r="AD213" s="48"/>
      <c r="AE213" s="48"/>
      <c r="AF213" s="48"/>
      <c r="AG213" s="48"/>
    </row>
    <row r="214" ht="19.5" customHeight="1">
      <c r="A214" s="30"/>
      <c r="B214" s="30"/>
      <c r="C214" s="30"/>
      <c r="D214" s="30"/>
      <c r="E214" s="41"/>
      <c r="F214" s="41"/>
      <c r="G214" s="42"/>
      <c r="H214" s="46">
        <v>57.0</v>
      </c>
      <c r="I214" s="41">
        <v>76.95</v>
      </c>
      <c r="J214" s="41">
        <v>103.9</v>
      </c>
      <c r="K214" s="41">
        <v>99.29</v>
      </c>
      <c r="L214" s="30"/>
      <c r="M214" s="30"/>
      <c r="N214" s="30"/>
      <c r="O214" s="30"/>
      <c r="P214" s="30"/>
      <c r="Q214" s="30"/>
      <c r="R214" s="30"/>
      <c r="S214" s="30"/>
      <c r="T214" s="30"/>
      <c r="U214" s="30"/>
      <c r="V214" s="30"/>
      <c r="W214" s="48"/>
      <c r="X214" s="35"/>
      <c r="Y214" s="36" t="b">
        <f>IF(Y213&lt;X213,TRUE,FALSE)</f>
        <v>0</v>
      </c>
      <c r="Z214" s="48"/>
      <c r="AA214" s="48"/>
      <c r="AB214" s="48"/>
      <c r="AC214" s="48"/>
      <c r="AD214" s="48"/>
      <c r="AE214" s="48"/>
      <c r="AF214" s="48"/>
      <c r="AG214" s="48"/>
    </row>
    <row r="215" ht="19.5" customHeight="1">
      <c r="A215" s="16">
        <v>107.0</v>
      </c>
      <c r="B215" s="59" t="s">
        <v>6</v>
      </c>
      <c r="C215" s="18">
        <v>817277.0</v>
      </c>
      <c r="D215" s="52" t="s">
        <v>612</v>
      </c>
      <c r="E215" s="20"/>
      <c r="F215" s="20"/>
      <c r="G215" s="20"/>
      <c r="H215" s="20"/>
      <c r="I215" s="20" t="s">
        <v>354</v>
      </c>
      <c r="J215" s="20" t="s">
        <v>33</v>
      </c>
      <c r="K215" s="20" t="s">
        <v>355</v>
      </c>
      <c r="L215" s="23">
        <v>83.32</v>
      </c>
      <c r="M215" s="40">
        <v>130.0</v>
      </c>
      <c r="N215" s="141">
        <f>M215*L215</f>
        <v>10831.6</v>
      </c>
      <c r="O215" s="24">
        <v>0.0</v>
      </c>
      <c r="P215" s="141">
        <f>O215*L215</f>
        <v>0</v>
      </c>
      <c r="Q215" s="40">
        <v>0.0</v>
      </c>
      <c r="R215" s="141">
        <f>Q215*L215</f>
        <v>0</v>
      </c>
      <c r="S215" s="24">
        <v>0.0</v>
      </c>
      <c r="T215" s="141">
        <f>S215*L215</f>
        <v>0</v>
      </c>
      <c r="U215" s="26">
        <f>M215+O215+Q215+S215</f>
        <v>130</v>
      </c>
      <c r="V215" s="27">
        <f>L215*U215</f>
        <v>10831.6</v>
      </c>
      <c r="W215" s="6"/>
      <c r="X215" s="28">
        <f>SMALL(E216:K216,1)+(SMALL(E216:K216,1)*0.5)</f>
        <v>104.985</v>
      </c>
      <c r="Y215" s="29">
        <f>LARGE(E216:K216,1)</f>
        <v>99.99</v>
      </c>
      <c r="Z215" s="48"/>
      <c r="AA215" s="48"/>
      <c r="AB215" s="48"/>
      <c r="AC215" s="48"/>
      <c r="AD215" s="48"/>
      <c r="AE215" s="48"/>
      <c r="AF215" s="48"/>
      <c r="AG215" s="48"/>
    </row>
    <row r="216" ht="46.5" customHeight="1">
      <c r="A216" s="30"/>
      <c r="B216" s="30"/>
      <c r="C216" s="30"/>
      <c r="D216" s="53"/>
      <c r="E216" s="41"/>
      <c r="F216" s="41"/>
      <c r="G216" s="41"/>
      <c r="H216" s="41"/>
      <c r="I216" s="41">
        <v>79.99</v>
      </c>
      <c r="J216" s="41">
        <v>99.99</v>
      </c>
      <c r="K216" s="41">
        <v>69.99</v>
      </c>
      <c r="L216" s="30"/>
      <c r="M216" s="30"/>
      <c r="N216" s="30"/>
      <c r="O216" s="30"/>
      <c r="P216" s="30"/>
      <c r="Q216" s="30"/>
      <c r="R216" s="30"/>
      <c r="S216" s="30"/>
      <c r="T216" s="30"/>
      <c r="U216" s="30"/>
      <c r="V216" s="30"/>
      <c r="W216" s="6"/>
      <c r="X216" s="35"/>
      <c r="Y216" s="36" t="b">
        <f>IF(Y215&lt;X215,TRUE,FALSE)</f>
        <v>1</v>
      </c>
      <c r="Z216" s="48"/>
      <c r="AA216" s="48"/>
      <c r="AB216" s="48"/>
      <c r="AC216" s="48"/>
      <c r="AD216" s="48"/>
      <c r="AE216" s="48"/>
      <c r="AF216" s="48"/>
      <c r="AG216" s="48"/>
    </row>
    <row r="217" ht="15.75" customHeight="1">
      <c r="A217" s="16">
        <v>108.0</v>
      </c>
      <c r="B217" s="76" t="s">
        <v>6</v>
      </c>
      <c r="C217" s="76">
        <v>809954.0</v>
      </c>
      <c r="D217" s="107" t="s">
        <v>613</v>
      </c>
      <c r="E217" s="20"/>
      <c r="F217" s="77"/>
      <c r="G217" s="21"/>
      <c r="H217" s="77"/>
      <c r="I217" s="20" t="s">
        <v>357</v>
      </c>
      <c r="J217" s="20" t="s">
        <v>358</v>
      </c>
      <c r="K217" s="20" t="s">
        <v>359</v>
      </c>
      <c r="L217" s="23">
        <v>5.47</v>
      </c>
      <c r="M217" s="78">
        <v>115.0</v>
      </c>
      <c r="N217" s="141">
        <f>M217*L217</f>
        <v>629.05</v>
      </c>
      <c r="O217" s="24">
        <v>0.0</v>
      </c>
      <c r="P217" s="141">
        <f>O217*L217</f>
        <v>0</v>
      </c>
      <c r="Q217" s="40">
        <v>0.0</v>
      </c>
      <c r="R217" s="141">
        <f>Q217*L217</f>
        <v>0</v>
      </c>
      <c r="S217" s="40">
        <v>10.0</v>
      </c>
      <c r="T217" s="141">
        <f>S217*L217</f>
        <v>54.7</v>
      </c>
      <c r="U217" s="26">
        <f>M217+O217+Q217+S217</f>
        <v>125</v>
      </c>
      <c r="V217" s="27">
        <f>L217*U217</f>
        <v>683.75</v>
      </c>
      <c r="X217" s="28">
        <f>SMALL(E218:K218,1)+(SMALL(E218:K218,1)*0.5)</f>
        <v>6</v>
      </c>
      <c r="Y217" s="29">
        <f>LARGE(E218:K218,1)</f>
        <v>6.5</v>
      </c>
    </row>
    <row r="218" ht="15.75" customHeight="1">
      <c r="A218" s="30"/>
      <c r="B218" s="30"/>
      <c r="C218" s="30"/>
      <c r="D218" s="30"/>
      <c r="E218" s="41"/>
      <c r="F218" s="79"/>
      <c r="G218" s="42"/>
      <c r="H218" s="79"/>
      <c r="I218" s="41">
        <v>4.0</v>
      </c>
      <c r="J218" s="41">
        <v>5.9</v>
      </c>
      <c r="K218" s="41">
        <v>6.5</v>
      </c>
      <c r="L218" s="30"/>
      <c r="M218" s="30"/>
      <c r="N218" s="30"/>
      <c r="O218" s="30"/>
      <c r="P218" s="30"/>
      <c r="Q218" s="30"/>
      <c r="R218" s="30"/>
      <c r="S218" s="30"/>
      <c r="T218" s="30"/>
      <c r="U218" s="30"/>
      <c r="V218" s="30"/>
      <c r="X218" s="35"/>
      <c r="Y218" s="36" t="b">
        <f>IF(Y217&lt;X217,TRUE,FALSE)</f>
        <v>0</v>
      </c>
    </row>
    <row r="219" ht="15.75" customHeight="1">
      <c r="A219" s="16">
        <v>109.0</v>
      </c>
      <c r="B219" s="76" t="s">
        <v>6</v>
      </c>
      <c r="C219" s="76">
        <v>796978.0</v>
      </c>
      <c r="D219" s="103" t="s">
        <v>614</v>
      </c>
      <c r="E219" s="20"/>
      <c r="F219" s="77"/>
      <c r="G219" s="21"/>
      <c r="H219" s="77"/>
      <c r="I219" s="20" t="s">
        <v>361</v>
      </c>
      <c r="J219" s="20" t="s">
        <v>362</v>
      </c>
      <c r="K219" s="20" t="s">
        <v>363</v>
      </c>
      <c r="L219" s="23">
        <v>32.61</v>
      </c>
      <c r="M219" s="78">
        <v>215.0</v>
      </c>
      <c r="N219" s="141">
        <f>M219*L219</f>
        <v>7011.15</v>
      </c>
      <c r="O219" s="24">
        <v>0.0</v>
      </c>
      <c r="P219" s="141">
        <f>O219*L219</f>
        <v>0</v>
      </c>
      <c r="Q219" s="40">
        <v>0.0</v>
      </c>
      <c r="R219" s="141">
        <f>Q219*L219</f>
        <v>0</v>
      </c>
      <c r="S219" s="40">
        <v>8.0</v>
      </c>
      <c r="T219" s="141">
        <f>S219*L219</f>
        <v>260.88</v>
      </c>
      <c r="U219" s="26">
        <f>M219+O219+Q219+S219</f>
        <v>223</v>
      </c>
      <c r="V219" s="27">
        <f>L219*U219</f>
        <v>7272.03</v>
      </c>
      <c r="X219" s="28">
        <f>SMALL(E220:K220,1)+(SMALL(E220:K220,1)*0.5)</f>
        <v>40.485</v>
      </c>
      <c r="Y219" s="29">
        <f>LARGE(E220:K220,1)</f>
        <v>38.84</v>
      </c>
    </row>
    <row r="220" ht="15.75" customHeight="1">
      <c r="A220" s="30"/>
      <c r="B220" s="30"/>
      <c r="C220" s="30"/>
      <c r="D220" s="30"/>
      <c r="E220" s="41"/>
      <c r="F220" s="79"/>
      <c r="G220" s="42"/>
      <c r="H220" s="79"/>
      <c r="I220" s="41">
        <v>31.99</v>
      </c>
      <c r="J220" s="41">
        <v>38.84</v>
      </c>
      <c r="K220" s="41">
        <v>26.99</v>
      </c>
      <c r="L220" s="30"/>
      <c r="M220" s="30"/>
      <c r="N220" s="30"/>
      <c r="O220" s="30"/>
      <c r="P220" s="30"/>
      <c r="Q220" s="30"/>
      <c r="R220" s="30"/>
      <c r="S220" s="30"/>
      <c r="T220" s="30"/>
      <c r="U220" s="30"/>
      <c r="V220" s="30"/>
      <c r="X220" s="35"/>
      <c r="Y220" s="36" t="b">
        <f>IF(Y219&lt;X219,TRUE,FALSE)</f>
        <v>1</v>
      </c>
    </row>
    <row r="221" ht="15.75" customHeight="1">
      <c r="A221" s="16">
        <v>110.0</v>
      </c>
      <c r="B221" s="76" t="s">
        <v>6</v>
      </c>
      <c r="C221" s="76">
        <v>801765.0</v>
      </c>
      <c r="D221" s="108" t="s">
        <v>615</v>
      </c>
      <c r="E221" s="20"/>
      <c r="F221" s="77"/>
      <c r="G221" s="21"/>
      <c r="H221" s="77"/>
      <c r="I221" s="20" t="s">
        <v>365</v>
      </c>
      <c r="J221" s="109" t="s">
        <v>366</v>
      </c>
      <c r="K221" s="20" t="s">
        <v>367</v>
      </c>
      <c r="L221" s="23">
        <v>5.91</v>
      </c>
      <c r="M221" s="78">
        <v>130.0</v>
      </c>
      <c r="N221" s="141">
        <f>M221*L221</f>
        <v>768.3</v>
      </c>
      <c r="O221" s="24">
        <v>0.0</v>
      </c>
      <c r="P221" s="141">
        <f>O221*L221</f>
        <v>0</v>
      </c>
      <c r="Q221" s="40">
        <v>0.0</v>
      </c>
      <c r="R221" s="141">
        <f>Q221*L221</f>
        <v>0</v>
      </c>
      <c r="S221" s="40">
        <v>8.0</v>
      </c>
      <c r="T221" s="141">
        <f>S221*L221</f>
        <v>47.28</v>
      </c>
      <c r="U221" s="26">
        <f>M221+O221+Q221+S221</f>
        <v>138</v>
      </c>
      <c r="V221" s="27">
        <f>L221*U221</f>
        <v>815.58</v>
      </c>
      <c r="X221" s="28">
        <f>SMALL(E222:K222,1)+(SMALL(E222:K222,1)*0.5)</f>
        <v>7.5</v>
      </c>
      <c r="Y221" s="29">
        <f>LARGE(E222:K222,1)</f>
        <v>7.09</v>
      </c>
    </row>
    <row r="222" ht="15.75" customHeight="1">
      <c r="A222" s="30"/>
      <c r="B222" s="30"/>
      <c r="C222" s="30"/>
      <c r="D222" s="30"/>
      <c r="E222" s="41"/>
      <c r="F222" s="79"/>
      <c r="G222" s="42"/>
      <c r="H222" s="79"/>
      <c r="I222" s="41">
        <v>5.0</v>
      </c>
      <c r="J222" s="41">
        <v>7.09</v>
      </c>
      <c r="K222" s="41">
        <v>5.64</v>
      </c>
      <c r="L222" s="30"/>
      <c r="M222" s="30"/>
      <c r="N222" s="30"/>
      <c r="O222" s="30"/>
      <c r="P222" s="30"/>
      <c r="Q222" s="30"/>
      <c r="R222" s="30"/>
      <c r="S222" s="30"/>
      <c r="T222" s="30"/>
      <c r="U222" s="30"/>
      <c r="V222" s="30"/>
      <c r="X222" s="35"/>
      <c r="Y222" s="36" t="b">
        <f>IF(Y221&lt;X221,TRUE,FALSE)</f>
        <v>1</v>
      </c>
    </row>
    <row r="223" ht="22.5" customHeight="1">
      <c r="A223" s="16">
        <v>111.0</v>
      </c>
      <c r="B223" s="59" t="s">
        <v>6</v>
      </c>
      <c r="C223" s="18">
        <v>817338.0</v>
      </c>
      <c r="D223" s="110" t="s">
        <v>616</v>
      </c>
      <c r="E223" s="20" t="s">
        <v>22</v>
      </c>
      <c r="F223" s="20"/>
      <c r="G223" s="21"/>
      <c r="H223" s="20" t="s">
        <v>369</v>
      </c>
      <c r="I223" s="20" t="s">
        <v>370</v>
      </c>
      <c r="J223" s="20" t="s">
        <v>371</v>
      </c>
      <c r="K223" s="20" t="s">
        <v>372</v>
      </c>
      <c r="L223" s="23">
        <v>34.0</v>
      </c>
      <c r="M223" s="24">
        <v>60.0</v>
      </c>
      <c r="N223" s="141">
        <f>M223*L223</f>
        <v>2040</v>
      </c>
      <c r="O223" s="24">
        <v>0.0</v>
      </c>
      <c r="P223" s="141">
        <f>O223*L223</f>
        <v>0</v>
      </c>
      <c r="Q223" s="40">
        <v>0.0</v>
      </c>
      <c r="R223" s="141">
        <f>Q223*L223</f>
        <v>0</v>
      </c>
      <c r="S223" s="40">
        <v>0.0</v>
      </c>
      <c r="T223" s="141">
        <f>S223*L223</f>
        <v>0</v>
      </c>
      <c r="U223" s="26">
        <f>M223+O223+Q223+S223</f>
        <v>60</v>
      </c>
      <c r="V223" s="27">
        <f>L223*U223</f>
        <v>2040</v>
      </c>
      <c r="W223" s="6"/>
      <c r="X223" s="28">
        <f>SMALL(E224:K224,1)+(SMALL(E224:K224,1)*0.5)</f>
        <v>37.5</v>
      </c>
      <c r="Y223" s="29">
        <f>LARGE(E224:K224,1)</f>
        <v>42</v>
      </c>
      <c r="Z223" s="6"/>
      <c r="AA223" s="6"/>
      <c r="AB223" s="6"/>
      <c r="AC223" s="6"/>
      <c r="AD223" s="6"/>
      <c r="AE223" s="6"/>
      <c r="AF223" s="6"/>
      <c r="AG223" s="6"/>
    </row>
    <row r="224" ht="39.75" customHeight="1">
      <c r="A224" s="30"/>
      <c r="B224" s="30"/>
      <c r="C224" s="30"/>
      <c r="D224" s="53"/>
      <c r="E224" s="41">
        <v>30.0</v>
      </c>
      <c r="F224" s="41"/>
      <c r="G224" s="42"/>
      <c r="H224" s="41">
        <v>42.0</v>
      </c>
      <c r="I224" s="46">
        <v>25.0</v>
      </c>
      <c r="J224" s="41">
        <v>34.0</v>
      </c>
      <c r="K224" s="41">
        <v>30.0</v>
      </c>
      <c r="L224" s="30"/>
      <c r="M224" s="30"/>
      <c r="N224" s="30"/>
      <c r="O224" s="30"/>
      <c r="P224" s="30"/>
      <c r="Q224" s="30"/>
      <c r="R224" s="30"/>
      <c r="S224" s="30"/>
      <c r="T224" s="30"/>
      <c r="U224" s="30"/>
      <c r="V224" s="30"/>
      <c r="W224" s="6"/>
      <c r="X224" s="35"/>
      <c r="Y224" s="36" t="b">
        <f>IF(Y223&lt;X223,TRUE,FALSE)</f>
        <v>0</v>
      </c>
      <c r="Z224" s="6"/>
      <c r="AA224" s="6"/>
      <c r="AB224" s="6"/>
      <c r="AC224" s="6"/>
      <c r="AD224" s="6"/>
      <c r="AE224" s="6"/>
      <c r="AF224" s="6"/>
      <c r="AG224" s="6"/>
    </row>
    <row r="225" ht="19.5" customHeight="1">
      <c r="A225" s="16">
        <v>112.0</v>
      </c>
      <c r="B225" s="17" t="s">
        <v>6</v>
      </c>
      <c r="C225" s="51">
        <v>803874.0</v>
      </c>
      <c r="D225" s="62" t="s">
        <v>617</v>
      </c>
      <c r="E225" s="20"/>
      <c r="F225" s="20" t="s">
        <v>73</v>
      </c>
      <c r="G225" s="21" t="s">
        <v>22</v>
      </c>
      <c r="H225" s="20" t="s">
        <v>312</v>
      </c>
      <c r="I225" s="20" t="s">
        <v>59</v>
      </c>
      <c r="J225" s="20" t="s">
        <v>33</v>
      </c>
      <c r="K225" s="20" t="s">
        <v>125</v>
      </c>
      <c r="L225" s="23">
        <v>53.41</v>
      </c>
      <c r="M225" s="40">
        <v>26.0</v>
      </c>
      <c r="N225" s="141">
        <f>M225*L225</f>
        <v>1388.66</v>
      </c>
      <c r="O225" s="24">
        <v>0.0</v>
      </c>
      <c r="P225" s="141">
        <f>O225*L225</f>
        <v>0</v>
      </c>
      <c r="Q225" s="40">
        <v>5.0</v>
      </c>
      <c r="R225" s="141">
        <f>Q225*L225</f>
        <v>267.05</v>
      </c>
      <c r="S225" s="24">
        <v>9.0</v>
      </c>
      <c r="T225" s="141">
        <f>S225*L225</f>
        <v>480.69</v>
      </c>
      <c r="U225" s="26">
        <f>M225+O225+Q225+S225</f>
        <v>40</v>
      </c>
      <c r="V225" s="27">
        <f>L225*U225</f>
        <v>2136.4</v>
      </c>
      <c r="W225" s="48"/>
      <c r="X225" s="28">
        <f>SMALL(E226:K226,1)+(SMALL(E226:K226,1)*0.5)</f>
        <v>66.15</v>
      </c>
      <c r="Y225" s="29">
        <f>LARGE(E226:K226,1)</f>
        <v>126.3</v>
      </c>
      <c r="Z225" s="48"/>
      <c r="AA225" s="48"/>
      <c r="AB225" s="48"/>
      <c r="AC225" s="48"/>
      <c r="AD225" s="48"/>
      <c r="AE225" s="48"/>
      <c r="AF225" s="48"/>
      <c r="AG225" s="48"/>
    </row>
    <row r="226" ht="19.5" customHeight="1">
      <c r="A226" s="30"/>
      <c r="B226" s="30"/>
      <c r="C226" s="30"/>
      <c r="D226" s="30"/>
      <c r="E226" s="41"/>
      <c r="F226" s="41">
        <v>54.0</v>
      </c>
      <c r="G226" s="70">
        <v>126.3</v>
      </c>
      <c r="H226" s="41">
        <v>44.1</v>
      </c>
      <c r="I226" s="41">
        <v>59.99</v>
      </c>
      <c r="J226" s="41">
        <v>51.99</v>
      </c>
      <c r="K226" s="41">
        <v>56.99</v>
      </c>
      <c r="L226" s="30"/>
      <c r="M226" s="30"/>
      <c r="N226" s="30"/>
      <c r="O226" s="30"/>
      <c r="P226" s="30"/>
      <c r="Q226" s="30"/>
      <c r="R226" s="30"/>
      <c r="S226" s="30"/>
      <c r="T226" s="30"/>
      <c r="U226" s="30"/>
      <c r="V226" s="30"/>
      <c r="W226" s="48"/>
      <c r="X226" s="35"/>
      <c r="Y226" s="36" t="b">
        <f>IF(Y225&lt;X225,TRUE,FALSE)</f>
        <v>0</v>
      </c>
      <c r="Z226" s="48"/>
      <c r="AA226" s="48"/>
      <c r="AB226" s="48"/>
      <c r="AC226" s="48"/>
      <c r="AD226" s="48"/>
      <c r="AE226" s="48"/>
      <c r="AF226" s="48"/>
      <c r="AG226" s="48"/>
    </row>
    <row r="227" ht="19.5" customHeight="1">
      <c r="A227" s="16">
        <v>113.0</v>
      </c>
      <c r="B227" s="59" t="s">
        <v>6</v>
      </c>
      <c r="C227" s="51">
        <v>817289.0</v>
      </c>
      <c r="D227" s="52" t="s">
        <v>618</v>
      </c>
      <c r="E227" s="20"/>
      <c r="F227" s="20"/>
      <c r="G227" s="21" t="s">
        <v>22</v>
      </c>
      <c r="H227" s="20"/>
      <c r="I227" s="20" t="s">
        <v>375</v>
      </c>
      <c r="J227" s="20" t="s">
        <v>376</v>
      </c>
      <c r="K227" s="20" t="s">
        <v>377</v>
      </c>
      <c r="L227" s="23">
        <v>15.14</v>
      </c>
      <c r="M227" s="40">
        <v>450.0</v>
      </c>
      <c r="N227" s="141">
        <f>M227*L227</f>
        <v>6813</v>
      </c>
      <c r="O227" s="24">
        <v>0.0</v>
      </c>
      <c r="P227" s="141">
        <f>O227*L227</f>
        <v>0</v>
      </c>
      <c r="Q227" s="40">
        <v>0.0</v>
      </c>
      <c r="R227" s="141">
        <f>Q227*L227</f>
        <v>0</v>
      </c>
      <c r="S227" s="24">
        <v>0.0</v>
      </c>
      <c r="T227" s="141">
        <f>S227*L227</f>
        <v>0</v>
      </c>
      <c r="U227" s="26">
        <f>M227+O227+Q227+S227</f>
        <v>450</v>
      </c>
      <c r="V227" s="27">
        <f>L227*U227</f>
        <v>6813</v>
      </c>
      <c r="W227" s="61"/>
      <c r="X227" s="28">
        <f>SMALL(E228:K228,1)+(SMALL(E228:K228,1)*0.5)</f>
        <v>18.39</v>
      </c>
      <c r="Y227" s="29">
        <f>LARGE(E228:K228,1)</f>
        <v>27.33</v>
      </c>
      <c r="Z227" s="48"/>
      <c r="AA227" s="48"/>
      <c r="AB227" s="48"/>
      <c r="AC227" s="48"/>
      <c r="AD227" s="48"/>
      <c r="AE227" s="48"/>
      <c r="AF227" s="48"/>
      <c r="AG227" s="48"/>
    </row>
    <row r="228" ht="22.5" customHeight="1">
      <c r="A228" s="30"/>
      <c r="B228" s="30"/>
      <c r="C228" s="30"/>
      <c r="D228" s="53"/>
      <c r="E228" s="41"/>
      <c r="F228" s="41"/>
      <c r="G228" s="42">
        <v>15.17</v>
      </c>
      <c r="H228" s="41"/>
      <c r="I228" s="41">
        <v>12.26</v>
      </c>
      <c r="J228" s="41">
        <v>18.0</v>
      </c>
      <c r="K228" s="46">
        <v>27.33</v>
      </c>
      <c r="L228" s="30"/>
      <c r="M228" s="30"/>
      <c r="N228" s="30"/>
      <c r="O228" s="30"/>
      <c r="P228" s="30"/>
      <c r="Q228" s="30"/>
      <c r="R228" s="30"/>
      <c r="S228" s="30"/>
      <c r="T228" s="30"/>
      <c r="U228" s="30"/>
      <c r="V228" s="30"/>
      <c r="W228" s="61"/>
      <c r="X228" s="35"/>
      <c r="Y228" s="36" t="b">
        <f>IF(Y227&lt;X227,TRUE,FALSE)</f>
        <v>0</v>
      </c>
      <c r="Z228" s="48"/>
      <c r="AA228" s="48"/>
      <c r="AB228" s="48"/>
      <c r="AC228" s="48"/>
      <c r="AD228" s="48"/>
      <c r="AE228" s="48"/>
      <c r="AF228" s="48"/>
      <c r="AG228" s="48"/>
    </row>
    <row r="229" ht="15.75" customHeight="1">
      <c r="A229" s="16">
        <v>114.0</v>
      </c>
      <c r="B229" s="76" t="s">
        <v>6</v>
      </c>
      <c r="C229" s="76">
        <v>796966.0</v>
      </c>
      <c r="D229" s="111" t="s">
        <v>619</v>
      </c>
      <c r="E229" s="20"/>
      <c r="F229" s="77"/>
      <c r="G229" s="21" t="s">
        <v>22</v>
      </c>
      <c r="H229" s="77"/>
      <c r="I229" s="20" t="s">
        <v>379</v>
      </c>
      <c r="J229" s="20" t="s">
        <v>380</v>
      </c>
      <c r="K229" s="20" t="s">
        <v>381</v>
      </c>
      <c r="L229" s="23">
        <v>36.43</v>
      </c>
      <c r="M229" s="78">
        <v>65.0</v>
      </c>
      <c r="N229" s="141">
        <f>M229*L229</f>
        <v>2367.95</v>
      </c>
      <c r="O229" s="24">
        <v>0.0</v>
      </c>
      <c r="P229" s="141">
        <f>O229*L229</f>
        <v>0</v>
      </c>
      <c r="Q229" s="40">
        <v>0.0</v>
      </c>
      <c r="R229" s="141">
        <f>Q229*L229</f>
        <v>0</v>
      </c>
      <c r="S229" s="40">
        <v>0.0</v>
      </c>
      <c r="T229" s="141">
        <f>S229*L229</f>
        <v>0</v>
      </c>
      <c r="U229" s="26">
        <f>M229+O229+Q229+S229</f>
        <v>65</v>
      </c>
      <c r="V229" s="27">
        <f>L229*U229</f>
        <v>2367.95</v>
      </c>
      <c r="X229" s="28">
        <f>SMALL(E230:K230,1)+(SMALL(E230:K230,1)*0.5)</f>
        <v>50.25</v>
      </c>
      <c r="Y229" s="29">
        <f>LARGE(E230:K230,1)</f>
        <v>77</v>
      </c>
    </row>
    <row r="230" ht="15.75" customHeight="1">
      <c r="A230" s="30"/>
      <c r="B230" s="30"/>
      <c r="C230" s="30"/>
      <c r="D230" s="53"/>
      <c r="E230" s="41"/>
      <c r="F230" s="79"/>
      <c r="G230" s="42">
        <v>33.5</v>
      </c>
      <c r="H230" s="79"/>
      <c r="I230" s="41">
        <v>39.9</v>
      </c>
      <c r="J230" s="46">
        <v>77.0</v>
      </c>
      <c r="K230" s="41">
        <v>35.9</v>
      </c>
      <c r="L230" s="30"/>
      <c r="M230" s="30"/>
      <c r="N230" s="30"/>
      <c r="O230" s="30"/>
      <c r="P230" s="30"/>
      <c r="Q230" s="30"/>
      <c r="R230" s="30"/>
      <c r="S230" s="30"/>
      <c r="T230" s="30"/>
      <c r="U230" s="30"/>
      <c r="V230" s="30"/>
      <c r="X230" s="35"/>
      <c r="Y230" s="36" t="b">
        <f>IF(Y229&lt;X229,TRUE,FALSE)</f>
        <v>0</v>
      </c>
    </row>
    <row r="231" ht="19.5" customHeight="1">
      <c r="A231" s="16">
        <v>115.0</v>
      </c>
      <c r="B231" s="59" t="s">
        <v>6</v>
      </c>
      <c r="C231" s="51">
        <v>817316.0</v>
      </c>
      <c r="D231" s="60" t="s">
        <v>620</v>
      </c>
      <c r="E231" s="20"/>
      <c r="F231" s="20" t="s">
        <v>73</v>
      </c>
      <c r="G231" s="21"/>
      <c r="H231" s="20"/>
      <c r="I231" s="20" t="s">
        <v>383</v>
      </c>
      <c r="J231" s="20" t="s">
        <v>621</v>
      </c>
      <c r="K231" s="20" t="s">
        <v>385</v>
      </c>
      <c r="L231" s="23">
        <v>81.63</v>
      </c>
      <c r="M231" s="40">
        <v>1090.0</v>
      </c>
      <c r="N231" s="141">
        <f>M231*L231</f>
        <v>88976.7</v>
      </c>
      <c r="O231" s="24">
        <v>0.0</v>
      </c>
      <c r="P231" s="141">
        <f>O231*L231</f>
        <v>0</v>
      </c>
      <c r="Q231" s="40">
        <v>0.0</v>
      </c>
      <c r="R231" s="141">
        <f>Q231*L231</f>
        <v>0</v>
      </c>
      <c r="S231" s="40">
        <v>1.0</v>
      </c>
      <c r="T231" s="141">
        <f>S231*L231</f>
        <v>81.63</v>
      </c>
      <c r="U231" s="26">
        <f>M231+O231+Q231+S231</f>
        <v>1091</v>
      </c>
      <c r="V231" s="27">
        <f>L231*U231</f>
        <v>89058.33</v>
      </c>
      <c r="W231" s="61"/>
      <c r="X231" s="28">
        <f>SMALL(E232:K232,1)+(SMALL(E232:K232,1)*0.5)</f>
        <v>73.485</v>
      </c>
      <c r="Y231" s="29">
        <f>LARGE(E232:K232,1)</f>
        <v>99.9</v>
      </c>
      <c r="Z231" s="6"/>
      <c r="AA231" s="6"/>
      <c r="AB231" s="6"/>
      <c r="AC231" s="6"/>
      <c r="AD231" s="6"/>
      <c r="AE231" s="6"/>
      <c r="AF231" s="6"/>
      <c r="AG231" s="6"/>
    </row>
    <row r="232" ht="49.5" customHeight="1">
      <c r="A232" s="30"/>
      <c r="B232" s="30"/>
      <c r="C232" s="30"/>
      <c r="D232" s="53"/>
      <c r="E232" s="41"/>
      <c r="F232" s="41">
        <v>66.0</v>
      </c>
      <c r="G232" s="42"/>
      <c r="H232" s="41"/>
      <c r="I232" s="46">
        <v>48.99</v>
      </c>
      <c r="J232" s="41">
        <v>99.9</v>
      </c>
      <c r="K232" s="41">
        <v>78.98</v>
      </c>
      <c r="L232" s="30"/>
      <c r="M232" s="30"/>
      <c r="N232" s="30"/>
      <c r="O232" s="30"/>
      <c r="P232" s="30"/>
      <c r="Q232" s="30"/>
      <c r="R232" s="30"/>
      <c r="S232" s="30"/>
      <c r="T232" s="30"/>
      <c r="U232" s="30"/>
      <c r="V232" s="30"/>
      <c r="W232" s="61"/>
      <c r="X232" s="35"/>
      <c r="Y232" s="36" t="b">
        <f>IF(Y231&lt;X231,TRUE,FALSE)</f>
        <v>0</v>
      </c>
      <c r="Z232" s="6"/>
      <c r="AA232" s="6"/>
      <c r="AB232" s="6"/>
      <c r="AC232" s="6"/>
      <c r="AD232" s="6"/>
      <c r="AE232" s="6"/>
      <c r="AF232" s="6"/>
      <c r="AG232" s="6"/>
    </row>
    <row r="233" ht="19.5" customHeight="1">
      <c r="A233" s="16">
        <v>116.0</v>
      </c>
      <c r="B233" s="17" t="s">
        <v>6</v>
      </c>
      <c r="C233" s="51">
        <v>803875.0</v>
      </c>
      <c r="D233" s="62" t="s">
        <v>622</v>
      </c>
      <c r="E233" s="20" t="s">
        <v>20</v>
      </c>
      <c r="F233" s="20"/>
      <c r="G233" s="21"/>
      <c r="H233" s="20" t="s">
        <v>117</v>
      </c>
      <c r="I233" s="20" t="s">
        <v>387</v>
      </c>
      <c r="J233" s="20" t="s">
        <v>388</v>
      </c>
      <c r="K233" s="20" t="s">
        <v>389</v>
      </c>
      <c r="L233" s="23">
        <v>2263.39</v>
      </c>
      <c r="M233" s="40">
        <v>5.0</v>
      </c>
      <c r="N233" s="141">
        <f>M233*L233</f>
        <v>11316.95</v>
      </c>
      <c r="O233" s="24">
        <v>0.0</v>
      </c>
      <c r="P233" s="141">
        <f>O233*L233</f>
        <v>0</v>
      </c>
      <c r="Q233" s="40">
        <v>0.0</v>
      </c>
      <c r="R233" s="141">
        <f>Q233*L233</f>
        <v>0</v>
      </c>
      <c r="S233" s="24">
        <v>9.0</v>
      </c>
      <c r="T233" s="141">
        <f>S233*L233</f>
        <v>20370.51</v>
      </c>
      <c r="U233" s="26">
        <f>M233+O233+Q233+S233</f>
        <v>14</v>
      </c>
      <c r="V233" s="27">
        <f>L233*U233</f>
        <v>31687.46</v>
      </c>
      <c r="W233" s="48"/>
      <c r="X233" s="28">
        <f>SMALL(E234:K234,1)+(SMALL(E234:K234,1)*0.5)</f>
        <v>2845.5</v>
      </c>
      <c r="Y233" s="29">
        <f>LARGE(E234:K234,1)</f>
        <v>2700</v>
      </c>
      <c r="Z233" s="48"/>
      <c r="AA233" s="48"/>
      <c r="AB233" s="48"/>
      <c r="AC233" s="48"/>
      <c r="AD233" s="48"/>
      <c r="AE233" s="48"/>
      <c r="AF233" s="48"/>
      <c r="AG233" s="48"/>
    </row>
    <row r="234" ht="19.5" customHeight="1">
      <c r="A234" s="30"/>
      <c r="B234" s="30"/>
      <c r="C234" s="30"/>
      <c r="D234" s="30"/>
      <c r="E234" s="41">
        <v>2396.11</v>
      </c>
      <c r="F234" s="41"/>
      <c r="G234" s="42"/>
      <c r="H234" s="41">
        <v>2360.0</v>
      </c>
      <c r="I234" s="41">
        <v>2700.0</v>
      </c>
      <c r="J234" s="41">
        <v>1897.0</v>
      </c>
      <c r="K234" s="41">
        <v>1963.85</v>
      </c>
      <c r="L234" s="30"/>
      <c r="M234" s="30"/>
      <c r="N234" s="30"/>
      <c r="O234" s="30"/>
      <c r="P234" s="30"/>
      <c r="Q234" s="30"/>
      <c r="R234" s="30"/>
      <c r="S234" s="30"/>
      <c r="T234" s="30"/>
      <c r="U234" s="30"/>
      <c r="V234" s="30"/>
      <c r="W234" s="48"/>
      <c r="X234" s="35"/>
      <c r="Y234" s="36" t="b">
        <f>IF(Y233&lt;X233,TRUE,FALSE)</f>
        <v>1</v>
      </c>
      <c r="Z234" s="48"/>
      <c r="AA234" s="48"/>
      <c r="AB234" s="48"/>
      <c r="AC234" s="48"/>
      <c r="AD234" s="48"/>
      <c r="AE234" s="48"/>
      <c r="AF234" s="48"/>
      <c r="AG234" s="48"/>
    </row>
    <row r="235" ht="19.5" customHeight="1">
      <c r="A235" s="16">
        <v>117.0</v>
      </c>
      <c r="B235" s="17" t="s">
        <v>6</v>
      </c>
      <c r="C235" s="51">
        <v>794538.0</v>
      </c>
      <c r="D235" s="62" t="s">
        <v>623</v>
      </c>
      <c r="E235" s="20"/>
      <c r="F235" s="20"/>
      <c r="G235" s="21"/>
      <c r="H235" s="20"/>
      <c r="I235" s="20" t="s">
        <v>391</v>
      </c>
      <c r="J235" s="20" t="s">
        <v>392</v>
      </c>
      <c r="K235" s="20" t="s">
        <v>393</v>
      </c>
      <c r="L235" s="23">
        <v>60.66</v>
      </c>
      <c r="M235" s="40">
        <v>47.0</v>
      </c>
      <c r="N235" s="141">
        <f>M235*L235</f>
        <v>2851.02</v>
      </c>
      <c r="O235" s="24">
        <v>12.0</v>
      </c>
      <c r="P235" s="141">
        <f>O235*L235</f>
        <v>727.92</v>
      </c>
      <c r="Q235" s="40">
        <v>5.0</v>
      </c>
      <c r="R235" s="141">
        <f>Q235*L235</f>
        <v>303.3</v>
      </c>
      <c r="S235" s="24">
        <v>0.0</v>
      </c>
      <c r="T235" s="141">
        <f>S235*L235</f>
        <v>0</v>
      </c>
      <c r="U235" s="26">
        <f>M235+O235+Q235+S235</f>
        <v>64</v>
      </c>
      <c r="V235" s="27">
        <f>L235*U235</f>
        <v>3882.24</v>
      </c>
      <c r="W235" s="48"/>
      <c r="X235" s="28">
        <f>SMALL(E236:K236,1)+(SMALL(E236:K236,1)*0.5)</f>
        <v>82.335</v>
      </c>
      <c r="Y235" s="29">
        <f>LARGE(E236:K236,1)</f>
        <v>64.2</v>
      </c>
      <c r="Z235" s="48"/>
      <c r="AA235" s="48"/>
      <c r="AB235" s="48"/>
      <c r="AC235" s="48"/>
      <c r="AD235" s="48"/>
      <c r="AE235" s="48"/>
      <c r="AF235" s="48"/>
      <c r="AG235" s="48"/>
    </row>
    <row r="236" ht="19.5" customHeight="1">
      <c r="A236" s="30"/>
      <c r="B236" s="30"/>
      <c r="C236" s="30"/>
      <c r="D236" s="30"/>
      <c r="E236" s="41"/>
      <c r="F236" s="41"/>
      <c r="G236" s="42"/>
      <c r="H236" s="41"/>
      <c r="I236" s="41">
        <v>62.9</v>
      </c>
      <c r="J236" s="41">
        <v>54.89</v>
      </c>
      <c r="K236" s="41">
        <v>64.2</v>
      </c>
      <c r="L236" s="30"/>
      <c r="M236" s="30"/>
      <c r="N236" s="30"/>
      <c r="O236" s="30"/>
      <c r="P236" s="30"/>
      <c r="Q236" s="30"/>
      <c r="R236" s="30"/>
      <c r="S236" s="30"/>
      <c r="T236" s="30"/>
      <c r="U236" s="30"/>
      <c r="V236" s="30"/>
      <c r="W236" s="48"/>
      <c r="X236" s="35"/>
      <c r="Y236" s="36" t="b">
        <f>IF(Y235&lt;X235,TRUE,FALSE)</f>
        <v>1</v>
      </c>
      <c r="Z236" s="48"/>
      <c r="AA236" s="48"/>
      <c r="AB236" s="48"/>
      <c r="AC236" s="48"/>
      <c r="AD236" s="48"/>
      <c r="AE236" s="48"/>
      <c r="AF236" s="48"/>
      <c r="AG236" s="48"/>
    </row>
    <row r="237" ht="20.25" customHeight="1">
      <c r="A237" s="16">
        <v>118.0</v>
      </c>
      <c r="B237" s="59" t="s">
        <v>6</v>
      </c>
      <c r="C237" s="18">
        <v>817324.0</v>
      </c>
      <c r="D237" s="52" t="s">
        <v>624</v>
      </c>
      <c r="E237" s="20"/>
      <c r="F237" s="20"/>
      <c r="G237" s="21"/>
      <c r="H237" s="20"/>
      <c r="I237" s="20" t="s">
        <v>395</v>
      </c>
      <c r="J237" s="20" t="s">
        <v>396</v>
      </c>
      <c r="K237" s="20" t="s">
        <v>397</v>
      </c>
      <c r="L237" s="23">
        <v>78.6</v>
      </c>
      <c r="M237" s="40">
        <v>10.0</v>
      </c>
      <c r="N237" s="141">
        <f>M237*L237</f>
        <v>786</v>
      </c>
      <c r="O237" s="24">
        <v>0.0</v>
      </c>
      <c r="P237" s="141">
        <f>O237*L237</f>
        <v>0</v>
      </c>
      <c r="Q237" s="40">
        <v>3.0</v>
      </c>
      <c r="R237" s="141">
        <f>Q237*L237</f>
        <v>235.8</v>
      </c>
      <c r="S237" s="40">
        <v>3.0</v>
      </c>
      <c r="T237" s="141">
        <f>S237*L237</f>
        <v>235.8</v>
      </c>
      <c r="U237" s="26">
        <f>M237+O237+Q237+S237</f>
        <v>16</v>
      </c>
      <c r="V237" s="27">
        <f>L237*U237</f>
        <v>1257.6</v>
      </c>
      <c r="W237" s="6"/>
      <c r="X237" s="28">
        <f>SMALL(E238:K238,1)+(SMALL(E238:K238,1)*0.5)</f>
        <v>104.85</v>
      </c>
      <c r="Y237" s="29">
        <f>LARGE(E238:K238,1)</f>
        <v>86.9</v>
      </c>
      <c r="Z237" s="6"/>
      <c r="AA237" s="6"/>
      <c r="AB237" s="6"/>
      <c r="AC237" s="6"/>
      <c r="AD237" s="6"/>
      <c r="AE237" s="6"/>
      <c r="AF237" s="6"/>
      <c r="AG237" s="6"/>
    </row>
    <row r="238" ht="33.0" customHeight="1">
      <c r="A238" s="30"/>
      <c r="B238" s="30"/>
      <c r="C238" s="30"/>
      <c r="D238" s="53"/>
      <c r="E238" s="41"/>
      <c r="F238" s="41"/>
      <c r="G238" s="42"/>
      <c r="H238" s="41"/>
      <c r="I238" s="41">
        <v>86.9</v>
      </c>
      <c r="J238" s="41">
        <v>79.0</v>
      </c>
      <c r="K238" s="41">
        <v>69.9</v>
      </c>
      <c r="L238" s="30"/>
      <c r="M238" s="30"/>
      <c r="N238" s="30"/>
      <c r="O238" s="30"/>
      <c r="P238" s="30"/>
      <c r="Q238" s="30"/>
      <c r="R238" s="30"/>
      <c r="S238" s="30"/>
      <c r="T238" s="30"/>
      <c r="U238" s="30"/>
      <c r="V238" s="30"/>
      <c r="W238" s="6"/>
      <c r="X238" s="35"/>
      <c r="Y238" s="36" t="b">
        <f>IF(Y237&lt;X237,TRUE,FALSE)</f>
        <v>1</v>
      </c>
      <c r="Z238" s="6"/>
      <c r="AA238" s="6"/>
      <c r="AB238" s="6"/>
      <c r="AC238" s="6"/>
      <c r="AD238" s="6"/>
      <c r="AE238" s="6"/>
      <c r="AF238" s="6"/>
      <c r="AG238" s="6"/>
    </row>
    <row r="239" ht="19.5" customHeight="1">
      <c r="A239" s="16">
        <v>119.0</v>
      </c>
      <c r="B239" s="17" t="s">
        <v>6</v>
      </c>
      <c r="C239" s="18">
        <v>817271.0</v>
      </c>
      <c r="D239" s="69" t="s">
        <v>625</v>
      </c>
      <c r="E239" s="20"/>
      <c r="F239" s="20"/>
      <c r="G239" s="21" t="s">
        <v>22</v>
      </c>
      <c r="H239" s="20"/>
      <c r="I239" s="20" t="s">
        <v>399</v>
      </c>
      <c r="J239" s="20" t="s">
        <v>400</v>
      </c>
      <c r="K239" s="20" t="s">
        <v>401</v>
      </c>
      <c r="L239" s="23">
        <v>56.45</v>
      </c>
      <c r="M239" s="24">
        <v>0.0</v>
      </c>
      <c r="N239" s="141">
        <f>M239*L239</f>
        <v>0</v>
      </c>
      <c r="O239" s="24">
        <v>0.0</v>
      </c>
      <c r="P239" s="141">
        <f>O239*L239</f>
        <v>0</v>
      </c>
      <c r="Q239" s="40">
        <v>3.0</v>
      </c>
      <c r="R239" s="141">
        <f>Q239*L239</f>
        <v>169.35</v>
      </c>
      <c r="S239" s="24">
        <v>0.0</v>
      </c>
      <c r="T239" s="141">
        <f>S239*L239</f>
        <v>0</v>
      </c>
      <c r="U239" s="26">
        <f>M239+O239+Q239+S239</f>
        <v>3</v>
      </c>
      <c r="V239" s="27">
        <f>L239*U239</f>
        <v>169.35</v>
      </c>
      <c r="W239" s="48"/>
      <c r="X239" s="28">
        <f>SMALL(E240:K240,1)+(SMALL(E240:K240,1)*0.5)</f>
        <v>74.97</v>
      </c>
      <c r="Y239" s="29">
        <f>LARGE(E240:K240,1)</f>
        <v>59.9</v>
      </c>
      <c r="Z239" s="48"/>
      <c r="AA239" s="48"/>
      <c r="AB239" s="48"/>
      <c r="AC239" s="48"/>
      <c r="AD239" s="48"/>
      <c r="AE239" s="48"/>
      <c r="AF239" s="48"/>
      <c r="AG239" s="48"/>
    </row>
    <row r="240" ht="19.5" customHeight="1">
      <c r="A240" s="30"/>
      <c r="B240" s="30"/>
      <c r="C240" s="30"/>
      <c r="D240" s="30"/>
      <c r="E240" s="41"/>
      <c r="F240" s="41"/>
      <c r="G240" s="42">
        <v>56.0</v>
      </c>
      <c r="H240" s="41"/>
      <c r="I240" s="41">
        <v>59.9</v>
      </c>
      <c r="J240" s="41">
        <v>49.98</v>
      </c>
      <c r="K240" s="41">
        <v>59.9</v>
      </c>
      <c r="L240" s="30"/>
      <c r="M240" s="30"/>
      <c r="N240" s="30"/>
      <c r="O240" s="30"/>
      <c r="P240" s="30"/>
      <c r="Q240" s="30"/>
      <c r="R240" s="30"/>
      <c r="S240" s="30"/>
      <c r="T240" s="30"/>
      <c r="U240" s="30"/>
      <c r="V240" s="30"/>
      <c r="W240" s="48"/>
      <c r="X240" s="35"/>
      <c r="Y240" s="36" t="b">
        <f>IF(Y239&lt;X239,TRUE,FALSE)</f>
        <v>1</v>
      </c>
      <c r="Z240" s="48"/>
      <c r="AA240" s="48"/>
      <c r="AB240" s="48"/>
      <c r="AC240" s="48"/>
      <c r="AD240" s="48"/>
      <c r="AE240" s="48"/>
      <c r="AF240" s="48"/>
      <c r="AG240" s="48"/>
    </row>
    <row r="241" ht="19.5" customHeight="1">
      <c r="A241" s="16">
        <v>120.0</v>
      </c>
      <c r="B241" s="17" t="s">
        <v>6</v>
      </c>
      <c r="C241" s="51">
        <v>799833.0</v>
      </c>
      <c r="D241" s="38" t="s">
        <v>626</v>
      </c>
      <c r="E241" s="20"/>
      <c r="F241" s="20"/>
      <c r="G241" s="21" t="s">
        <v>22</v>
      </c>
      <c r="H241" s="20" t="s">
        <v>162</v>
      </c>
      <c r="I241" s="20" t="s">
        <v>403</v>
      </c>
      <c r="J241" s="20" t="s">
        <v>404</v>
      </c>
      <c r="K241" s="20" t="s">
        <v>405</v>
      </c>
      <c r="L241" s="23">
        <v>33.19</v>
      </c>
      <c r="M241" s="40">
        <v>172.0</v>
      </c>
      <c r="N241" s="141">
        <f>M241*L241</f>
        <v>5708.68</v>
      </c>
      <c r="O241" s="24">
        <v>0.0</v>
      </c>
      <c r="P241" s="141">
        <f>O241*L241</f>
        <v>0</v>
      </c>
      <c r="Q241" s="40">
        <v>0.0</v>
      </c>
      <c r="R241" s="141">
        <f>Q241*L241</f>
        <v>0</v>
      </c>
      <c r="S241" s="24">
        <v>0.0</v>
      </c>
      <c r="T241" s="141">
        <f>S241*L241</f>
        <v>0</v>
      </c>
      <c r="U241" s="26">
        <f>M241+O241+Q241+S241</f>
        <v>172</v>
      </c>
      <c r="V241" s="27">
        <f>L241*U241</f>
        <v>5708.68</v>
      </c>
      <c r="W241" s="48"/>
      <c r="X241" s="28">
        <f>SMALL(E242:K242,1)+(SMALL(E242:K242,1)*0.5)</f>
        <v>38.25</v>
      </c>
      <c r="Y241" s="29">
        <f>LARGE(E242:K242,1)</f>
        <v>44.8</v>
      </c>
      <c r="Z241" s="48"/>
      <c r="AA241" s="48"/>
      <c r="AB241" s="48"/>
      <c r="AC241" s="48"/>
      <c r="AD241" s="48"/>
      <c r="AE241" s="48"/>
      <c r="AF241" s="48"/>
      <c r="AG241" s="48"/>
    </row>
    <row r="242" ht="38.25" customHeight="1">
      <c r="A242" s="30"/>
      <c r="B242" s="30"/>
      <c r="C242" s="30"/>
      <c r="D242" s="30"/>
      <c r="E242" s="41"/>
      <c r="F242" s="41"/>
      <c r="G242" s="70">
        <v>25.5</v>
      </c>
      <c r="H242" s="46">
        <v>44.8</v>
      </c>
      <c r="I242" s="41">
        <v>28.5</v>
      </c>
      <c r="J242" s="41">
        <v>34.9</v>
      </c>
      <c r="K242" s="41">
        <v>36.17</v>
      </c>
      <c r="L242" s="30"/>
      <c r="M242" s="30"/>
      <c r="N242" s="30"/>
      <c r="O242" s="30"/>
      <c r="P242" s="30"/>
      <c r="Q242" s="30"/>
      <c r="R242" s="30"/>
      <c r="S242" s="30"/>
      <c r="T242" s="30"/>
      <c r="U242" s="30"/>
      <c r="V242" s="30"/>
      <c r="W242" s="48"/>
      <c r="X242" s="35"/>
      <c r="Y242" s="36" t="b">
        <f>IF(Y241&lt;X241,TRUE,FALSE)</f>
        <v>0</v>
      </c>
      <c r="Z242" s="48"/>
      <c r="AA242" s="48"/>
      <c r="AB242" s="48"/>
      <c r="AC242" s="48"/>
      <c r="AD242" s="48"/>
      <c r="AE242" s="48"/>
      <c r="AF242" s="48"/>
      <c r="AG242" s="48"/>
    </row>
    <row r="243" ht="20.25" customHeight="1">
      <c r="A243" s="16">
        <v>121.0</v>
      </c>
      <c r="B243" s="59" t="s">
        <v>6</v>
      </c>
      <c r="C243" s="51">
        <v>817294.0</v>
      </c>
      <c r="D243" s="52" t="s">
        <v>627</v>
      </c>
      <c r="E243" s="20"/>
      <c r="F243" s="20"/>
      <c r="G243" s="21" t="s">
        <v>22</v>
      </c>
      <c r="H243" s="20"/>
      <c r="I243" s="20" t="s">
        <v>231</v>
      </c>
      <c r="J243" s="20" t="s">
        <v>361</v>
      </c>
      <c r="K243" s="20" t="s">
        <v>407</v>
      </c>
      <c r="L243" s="23">
        <v>19.47</v>
      </c>
      <c r="M243" s="40">
        <v>55.0</v>
      </c>
      <c r="N243" s="141">
        <f>M243*L243</f>
        <v>1070.85</v>
      </c>
      <c r="O243" s="24">
        <v>0.0</v>
      </c>
      <c r="P243" s="141">
        <f>O243*L243</f>
        <v>0</v>
      </c>
      <c r="Q243" s="40">
        <v>0.0</v>
      </c>
      <c r="R243" s="141">
        <f>Q243*L243</f>
        <v>0</v>
      </c>
      <c r="S243" s="24">
        <v>3.0</v>
      </c>
      <c r="T243" s="141">
        <f>S243*L243</f>
        <v>58.41</v>
      </c>
      <c r="U243" s="26">
        <f>M243+O243+Q243+S243</f>
        <v>58</v>
      </c>
      <c r="V243" s="27">
        <f>L243*U243</f>
        <v>1129.26</v>
      </c>
      <c r="W243" s="61"/>
      <c r="X243" s="28">
        <f>SMALL(E244:K244,1)+(SMALL(E244:K244,1)*0.5)</f>
        <v>25.485</v>
      </c>
      <c r="Y243" s="29">
        <f>LARGE(E244:K244,1)</f>
        <v>22.9</v>
      </c>
      <c r="Z243" s="66"/>
      <c r="AA243" s="66"/>
      <c r="AB243" s="66"/>
      <c r="AC243" s="66"/>
      <c r="AD243" s="66"/>
      <c r="AE243" s="66"/>
      <c r="AF243" s="66"/>
      <c r="AG243" s="66"/>
    </row>
    <row r="244" ht="20.25" customHeight="1">
      <c r="A244" s="30"/>
      <c r="B244" s="30"/>
      <c r="C244" s="30"/>
      <c r="D244" s="53"/>
      <c r="E244" s="41"/>
      <c r="F244" s="41"/>
      <c r="G244" s="42">
        <v>18.0</v>
      </c>
      <c r="H244" s="41"/>
      <c r="I244" s="41">
        <v>22.9</v>
      </c>
      <c r="J244" s="41">
        <v>16.99</v>
      </c>
      <c r="K244" s="41">
        <v>19.99</v>
      </c>
      <c r="L244" s="30"/>
      <c r="M244" s="30"/>
      <c r="N244" s="30"/>
      <c r="O244" s="30"/>
      <c r="P244" s="30"/>
      <c r="Q244" s="30"/>
      <c r="R244" s="30"/>
      <c r="S244" s="30"/>
      <c r="T244" s="30"/>
      <c r="U244" s="30"/>
      <c r="V244" s="30"/>
      <c r="W244" s="61"/>
      <c r="X244" s="35"/>
      <c r="Y244" s="36" t="b">
        <f>IF(Y243&lt;X243,TRUE,FALSE)</f>
        <v>1</v>
      </c>
      <c r="Z244" s="66"/>
      <c r="AA244" s="66"/>
      <c r="AB244" s="66"/>
      <c r="AC244" s="66"/>
      <c r="AD244" s="66"/>
      <c r="AE244" s="66"/>
      <c r="AF244" s="66"/>
      <c r="AG244" s="66"/>
    </row>
    <row r="245" ht="19.5" customHeight="1">
      <c r="A245" s="16">
        <v>122.0</v>
      </c>
      <c r="B245" s="17" t="s">
        <v>6</v>
      </c>
      <c r="C245" s="51">
        <v>803876.0</v>
      </c>
      <c r="D245" s="62" t="s">
        <v>628</v>
      </c>
      <c r="E245" s="20"/>
      <c r="F245" s="20"/>
      <c r="G245" s="21"/>
      <c r="H245" s="20" t="s">
        <v>117</v>
      </c>
      <c r="I245" s="20" t="s">
        <v>167</v>
      </c>
      <c r="J245" s="20" t="s">
        <v>409</v>
      </c>
      <c r="K245" s="20" t="s">
        <v>410</v>
      </c>
      <c r="L245" s="23">
        <v>158.09</v>
      </c>
      <c r="M245" s="40">
        <v>61.0</v>
      </c>
      <c r="N245" s="141">
        <f>M245*L245</f>
        <v>9643.49</v>
      </c>
      <c r="O245" s="24">
        <v>12.0</v>
      </c>
      <c r="P245" s="141">
        <f>O245*L245</f>
        <v>1897.08</v>
      </c>
      <c r="Q245" s="40">
        <v>2.0</v>
      </c>
      <c r="R245" s="141">
        <f>Q245*L245</f>
        <v>316.18</v>
      </c>
      <c r="S245" s="24">
        <v>9.0</v>
      </c>
      <c r="T245" s="141">
        <f>S245*L245</f>
        <v>1422.81</v>
      </c>
      <c r="U245" s="26">
        <f>M245+O245+Q245+S245</f>
        <v>84</v>
      </c>
      <c r="V245" s="27">
        <f>L245*U245</f>
        <v>13279.56</v>
      </c>
      <c r="W245" s="48"/>
      <c r="X245" s="28">
        <f>SMALL(E246:K246,1)+(SMALL(E246:K246,1)*0.5)</f>
        <v>221.055</v>
      </c>
      <c r="Y245" s="29">
        <f>LARGE(E246:K246,1)</f>
        <v>164.99</v>
      </c>
      <c r="Z245" s="48"/>
      <c r="AA245" s="48"/>
      <c r="AB245" s="48"/>
      <c r="AC245" s="48"/>
      <c r="AD245" s="48"/>
      <c r="AE245" s="48"/>
      <c r="AF245" s="48"/>
      <c r="AG245" s="48"/>
    </row>
    <row r="246" ht="19.5" customHeight="1">
      <c r="A246" s="30"/>
      <c r="B246" s="30"/>
      <c r="C246" s="30"/>
      <c r="D246" s="30"/>
      <c r="E246" s="41"/>
      <c r="F246" s="41"/>
      <c r="G246" s="42"/>
      <c r="H246" s="41">
        <v>147.37</v>
      </c>
      <c r="I246" s="41">
        <v>164.99</v>
      </c>
      <c r="J246" s="41">
        <v>159.99</v>
      </c>
      <c r="K246" s="41">
        <v>159.99</v>
      </c>
      <c r="L246" s="30"/>
      <c r="M246" s="30"/>
      <c r="N246" s="30"/>
      <c r="O246" s="30"/>
      <c r="P246" s="30"/>
      <c r="Q246" s="30"/>
      <c r="R246" s="30"/>
      <c r="S246" s="30"/>
      <c r="T246" s="30"/>
      <c r="U246" s="30"/>
      <c r="V246" s="30"/>
      <c r="W246" s="48"/>
      <c r="X246" s="35"/>
      <c r="Y246" s="36" t="b">
        <f>IF(Y245&lt;X245,TRUE,FALSE)</f>
        <v>1</v>
      </c>
      <c r="Z246" s="48"/>
      <c r="AA246" s="48"/>
      <c r="AB246" s="48"/>
      <c r="AC246" s="48"/>
      <c r="AD246" s="48"/>
      <c r="AE246" s="48"/>
      <c r="AF246" s="48"/>
      <c r="AG246" s="48"/>
    </row>
    <row r="247" ht="19.5" customHeight="1">
      <c r="A247" s="16">
        <v>123.0</v>
      </c>
      <c r="B247" s="17" t="s">
        <v>6</v>
      </c>
      <c r="C247" s="51">
        <v>24271.0</v>
      </c>
      <c r="D247" s="62" t="s">
        <v>629</v>
      </c>
      <c r="E247" s="20"/>
      <c r="F247" s="20"/>
      <c r="G247" s="21" t="s">
        <v>22</v>
      </c>
      <c r="H247" s="20" t="s">
        <v>162</v>
      </c>
      <c r="I247" s="20" t="s">
        <v>69</v>
      </c>
      <c r="J247" s="20" t="s">
        <v>33</v>
      </c>
      <c r="K247" s="20" t="s">
        <v>412</v>
      </c>
      <c r="L247" s="23">
        <v>49.25</v>
      </c>
      <c r="M247" s="40">
        <v>114.0</v>
      </c>
      <c r="N247" s="141">
        <f>M247*L247</f>
        <v>5614.5</v>
      </c>
      <c r="O247" s="24">
        <v>4.0</v>
      </c>
      <c r="P247" s="141">
        <f>O247*L247</f>
        <v>197</v>
      </c>
      <c r="Q247" s="40">
        <v>7.0</v>
      </c>
      <c r="R247" s="141">
        <f>Q247*L247</f>
        <v>344.75</v>
      </c>
      <c r="S247" s="25">
        <v>16.0</v>
      </c>
      <c r="T247" s="141">
        <f>S247*L247</f>
        <v>788</v>
      </c>
      <c r="U247" s="26">
        <f>M247+O247+Q247+S247</f>
        <v>141</v>
      </c>
      <c r="V247" s="27">
        <f>L247*U247</f>
        <v>6944.25</v>
      </c>
      <c r="W247" s="48"/>
      <c r="X247" s="28">
        <f>SMALL(E248:K248,1)+(SMALL(E248:K248,1)*0.5)</f>
        <v>52.485</v>
      </c>
      <c r="Y247" s="29">
        <f>LARGE(E248:K248,1)</f>
        <v>54.99</v>
      </c>
      <c r="Z247" s="48"/>
      <c r="AA247" s="48"/>
      <c r="AB247" s="48"/>
      <c r="AC247" s="48"/>
      <c r="AD247" s="48"/>
      <c r="AE247" s="48"/>
      <c r="AF247" s="48"/>
      <c r="AG247" s="48"/>
    </row>
    <row r="248" ht="19.5" customHeight="1">
      <c r="A248" s="30"/>
      <c r="B248" s="30"/>
      <c r="C248" s="30"/>
      <c r="D248" s="30"/>
      <c r="E248" s="41"/>
      <c r="F248" s="41"/>
      <c r="G248" s="42">
        <v>42.0</v>
      </c>
      <c r="H248" s="41">
        <v>54.0</v>
      </c>
      <c r="I248" s="41">
        <v>54.99</v>
      </c>
      <c r="J248" s="41">
        <v>45.99</v>
      </c>
      <c r="K248" s="46">
        <v>34.99</v>
      </c>
      <c r="L248" s="30"/>
      <c r="M248" s="30"/>
      <c r="N248" s="30"/>
      <c r="O248" s="30"/>
      <c r="P248" s="30"/>
      <c r="Q248" s="30"/>
      <c r="R248" s="30"/>
      <c r="S248" s="30"/>
      <c r="T248" s="30"/>
      <c r="U248" s="30"/>
      <c r="V248" s="30"/>
      <c r="W248" s="48"/>
      <c r="X248" s="35"/>
      <c r="Y248" s="36" t="b">
        <f>IF(Y247&lt;X247,TRUE,FALSE)</f>
        <v>0</v>
      </c>
      <c r="Z248" s="48"/>
      <c r="AA248" s="48"/>
      <c r="AB248" s="48"/>
      <c r="AC248" s="48"/>
      <c r="AD248" s="48"/>
      <c r="AE248" s="48"/>
      <c r="AF248" s="48"/>
      <c r="AG248" s="48"/>
    </row>
    <row r="249" ht="15.75" customHeight="1">
      <c r="A249" s="16">
        <v>124.0</v>
      </c>
      <c r="B249" s="76" t="s">
        <v>6</v>
      </c>
      <c r="C249" s="76">
        <v>809952.0</v>
      </c>
      <c r="D249" s="111" t="s">
        <v>630</v>
      </c>
      <c r="E249" s="20"/>
      <c r="F249" s="77"/>
      <c r="G249" s="21" t="s">
        <v>22</v>
      </c>
      <c r="H249" s="77"/>
      <c r="I249" s="20" t="s">
        <v>414</v>
      </c>
      <c r="J249" s="20" t="s">
        <v>415</v>
      </c>
      <c r="K249" s="20" t="s">
        <v>416</v>
      </c>
      <c r="L249" s="23">
        <v>16.4</v>
      </c>
      <c r="M249" s="78">
        <v>115.0</v>
      </c>
      <c r="N249" s="141">
        <f>M249*L249</f>
        <v>1886</v>
      </c>
      <c r="O249" s="24">
        <v>0.0</v>
      </c>
      <c r="P249" s="141">
        <f>O249*L249</f>
        <v>0</v>
      </c>
      <c r="Q249" s="40">
        <v>0.0</v>
      </c>
      <c r="R249" s="141">
        <f>Q249*L249</f>
        <v>0</v>
      </c>
      <c r="S249" s="40">
        <v>1.0</v>
      </c>
      <c r="T249" s="141">
        <f>S249*L249</f>
        <v>16.4</v>
      </c>
      <c r="U249" s="26">
        <f>M249+O249+Q249+S249</f>
        <v>116</v>
      </c>
      <c r="V249" s="27">
        <f>L249*U249</f>
        <v>1902.4</v>
      </c>
      <c r="X249" s="28">
        <f>SMALL(E250:K250,1)+(SMALL(E250:K250,1)*0.5)</f>
        <v>21</v>
      </c>
      <c r="Y249" s="29">
        <f>LARGE(E250:K250,1)</f>
        <v>53</v>
      </c>
    </row>
    <row r="250" ht="15.75" customHeight="1">
      <c r="A250" s="30"/>
      <c r="B250" s="30"/>
      <c r="C250" s="30"/>
      <c r="D250" s="53"/>
      <c r="E250" s="41"/>
      <c r="F250" s="79"/>
      <c r="G250" s="70">
        <v>53.0</v>
      </c>
      <c r="H250" s="79"/>
      <c r="I250" s="41">
        <v>14.0</v>
      </c>
      <c r="J250" s="41">
        <v>18.3</v>
      </c>
      <c r="K250" s="41">
        <v>16.9</v>
      </c>
      <c r="L250" s="30"/>
      <c r="M250" s="30"/>
      <c r="N250" s="30"/>
      <c r="O250" s="30"/>
      <c r="P250" s="30"/>
      <c r="Q250" s="30"/>
      <c r="R250" s="30"/>
      <c r="S250" s="30"/>
      <c r="T250" s="30"/>
      <c r="U250" s="30"/>
      <c r="V250" s="30"/>
      <c r="X250" s="35"/>
      <c r="Y250" s="36" t="b">
        <f>IF(Y249&lt;X249,TRUE,FALSE)</f>
        <v>0</v>
      </c>
    </row>
    <row r="251" ht="23.25" customHeight="1">
      <c r="A251" s="16">
        <v>125.0</v>
      </c>
      <c r="B251" s="17" t="s">
        <v>6</v>
      </c>
      <c r="C251" s="51">
        <v>817319.0</v>
      </c>
      <c r="D251" s="64" t="s">
        <v>631</v>
      </c>
      <c r="E251" s="20"/>
      <c r="F251" s="20"/>
      <c r="G251" s="21"/>
      <c r="H251" s="20"/>
      <c r="I251" s="20" t="s">
        <v>418</v>
      </c>
      <c r="J251" s="20" t="s">
        <v>56</v>
      </c>
      <c r="K251" s="20" t="s">
        <v>419</v>
      </c>
      <c r="L251" s="23">
        <v>179.66</v>
      </c>
      <c r="M251" s="40">
        <v>2676.0</v>
      </c>
      <c r="N251" s="141">
        <f>M251*L251</f>
        <v>480770.16</v>
      </c>
      <c r="O251" s="24">
        <v>0.0</v>
      </c>
      <c r="P251" s="141">
        <f>O251*L251</f>
        <v>0</v>
      </c>
      <c r="Q251" s="40">
        <v>0.0</v>
      </c>
      <c r="R251" s="141">
        <f>Q251*L251</f>
        <v>0</v>
      </c>
      <c r="S251" s="40">
        <v>0.0</v>
      </c>
      <c r="T251" s="141">
        <f>S251*L251</f>
        <v>0</v>
      </c>
      <c r="U251" s="26">
        <f>M251+O251+Q251+S251</f>
        <v>2676</v>
      </c>
      <c r="V251" s="27">
        <f>L251*U251</f>
        <v>480770.16</v>
      </c>
      <c r="W251" s="6"/>
      <c r="X251" s="28">
        <f>SMALL(E252:K252,1)+(SMALL(E252:K252,1)*0.5)</f>
        <v>240</v>
      </c>
      <c r="Y251" s="29">
        <f>LARGE(E252:K252,1)</f>
        <v>199</v>
      </c>
      <c r="Z251" s="6"/>
      <c r="AA251" s="6"/>
      <c r="AB251" s="6"/>
      <c r="AC251" s="6"/>
      <c r="AD251" s="6"/>
      <c r="AE251" s="6"/>
      <c r="AF251" s="6"/>
      <c r="AG251" s="6"/>
    </row>
    <row r="252" ht="48.75" customHeight="1">
      <c r="A252" s="30"/>
      <c r="B252" s="30"/>
      <c r="C252" s="30"/>
      <c r="D252" s="53"/>
      <c r="E252" s="41"/>
      <c r="F252" s="41"/>
      <c r="G252" s="42"/>
      <c r="H252" s="41"/>
      <c r="I252" s="41">
        <v>179.99</v>
      </c>
      <c r="J252" s="41">
        <v>160.0</v>
      </c>
      <c r="K252" s="41">
        <v>199.0</v>
      </c>
      <c r="L252" s="30"/>
      <c r="M252" s="30"/>
      <c r="N252" s="30"/>
      <c r="O252" s="30"/>
      <c r="P252" s="30"/>
      <c r="Q252" s="30"/>
      <c r="R252" s="30"/>
      <c r="S252" s="30"/>
      <c r="T252" s="30"/>
      <c r="U252" s="30"/>
      <c r="V252" s="30"/>
      <c r="W252" s="6"/>
      <c r="X252" s="35"/>
      <c r="Y252" s="36" t="b">
        <f>IF(Y251&lt;X251,TRUE,FALSE)</f>
        <v>1</v>
      </c>
      <c r="Z252" s="6"/>
      <c r="AA252" s="6"/>
      <c r="AB252" s="6"/>
      <c r="AC252" s="6"/>
      <c r="AD252" s="6"/>
      <c r="AE252" s="6"/>
      <c r="AF252" s="6"/>
      <c r="AG252" s="6"/>
    </row>
    <row r="253" ht="19.5" customHeight="1">
      <c r="A253" s="16">
        <v>126.0</v>
      </c>
      <c r="B253" s="17" t="s">
        <v>6</v>
      </c>
      <c r="C253" s="51">
        <v>817424.0</v>
      </c>
      <c r="D253" s="64" t="s">
        <v>632</v>
      </c>
      <c r="E253" s="20"/>
      <c r="F253" s="20"/>
      <c r="G253" s="21"/>
      <c r="H253" s="20"/>
      <c r="I253" s="20" t="s">
        <v>418</v>
      </c>
      <c r="J253" s="20" t="s">
        <v>56</v>
      </c>
      <c r="K253" s="20" t="s">
        <v>419</v>
      </c>
      <c r="L253" s="23">
        <v>179.66</v>
      </c>
      <c r="M253" s="40">
        <v>891.0</v>
      </c>
      <c r="N253" s="141">
        <f>M253*L253</f>
        <v>160077.06</v>
      </c>
      <c r="O253" s="24">
        <v>0.0</v>
      </c>
      <c r="P253" s="141">
        <f>O253*L253</f>
        <v>0</v>
      </c>
      <c r="Q253" s="40">
        <v>0.0</v>
      </c>
      <c r="R253" s="141">
        <f>Q253*L253</f>
        <v>0</v>
      </c>
      <c r="S253" s="40">
        <v>0.0</v>
      </c>
      <c r="T253" s="141">
        <f>S253*L253</f>
        <v>0</v>
      </c>
      <c r="U253" s="26">
        <f>M253+O253+Q253+S253</f>
        <v>891</v>
      </c>
      <c r="V253" s="27">
        <f>L253*U253</f>
        <v>160077.06</v>
      </c>
      <c r="W253" s="6"/>
      <c r="X253" s="28">
        <f>SMALL(E254:K254,1)+(SMALL(E254:K254,1)*0.5)</f>
        <v>240</v>
      </c>
      <c r="Y253" s="29">
        <f>LARGE(E254:K254,1)</f>
        <v>199</v>
      </c>
      <c r="Z253" s="6"/>
      <c r="AA253" s="6"/>
      <c r="AB253" s="6"/>
      <c r="AC253" s="6"/>
      <c r="AD253" s="6"/>
      <c r="AE253" s="6"/>
      <c r="AF253" s="6"/>
      <c r="AG253" s="6"/>
    </row>
    <row r="254" ht="57.0" customHeight="1">
      <c r="A254" s="30"/>
      <c r="B254" s="30"/>
      <c r="C254" s="30"/>
      <c r="D254" s="53"/>
      <c r="E254" s="41"/>
      <c r="F254" s="41"/>
      <c r="G254" s="42"/>
      <c r="H254" s="41"/>
      <c r="I254" s="41">
        <v>179.99</v>
      </c>
      <c r="J254" s="41">
        <v>160.0</v>
      </c>
      <c r="K254" s="41">
        <v>199.0</v>
      </c>
      <c r="L254" s="30"/>
      <c r="M254" s="30"/>
      <c r="N254" s="30"/>
      <c r="O254" s="30"/>
      <c r="P254" s="30"/>
      <c r="Q254" s="30"/>
      <c r="R254" s="30"/>
      <c r="S254" s="30"/>
      <c r="T254" s="30"/>
      <c r="U254" s="30"/>
      <c r="V254" s="30"/>
      <c r="W254" s="6"/>
      <c r="X254" s="35"/>
      <c r="Y254" s="36" t="b">
        <f>IF(Y253&lt;X253,TRUE,FALSE)</f>
        <v>1</v>
      </c>
      <c r="Z254" s="6"/>
      <c r="AA254" s="6"/>
      <c r="AB254" s="6"/>
      <c r="AC254" s="6"/>
      <c r="AD254" s="6"/>
      <c r="AE254" s="6"/>
      <c r="AF254" s="6"/>
      <c r="AG254" s="6"/>
    </row>
    <row r="255" ht="19.5" customHeight="1">
      <c r="A255" s="16">
        <v>127.0</v>
      </c>
      <c r="B255" s="17" t="s">
        <v>6</v>
      </c>
      <c r="C255" s="37">
        <v>803877.0</v>
      </c>
      <c r="D255" s="116" t="s">
        <v>633</v>
      </c>
      <c r="E255" s="20" t="s">
        <v>304</v>
      </c>
      <c r="F255" s="20" t="s">
        <v>145</v>
      </c>
      <c r="G255" s="21" t="s">
        <v>22</v>
      </c>
      <c r="H255" s="20" t="s">
        <v>162</v>
      </c>
      <c r="I255" s="20" t="s">
        <v>91</v>
      </c>
      <c r="J255" s="20" t="s">
        <v>146</v>
      </c>
      <c r="K255" s="20" t="s">
        <v>422</v>
      </c>
      <c r="L255" s="23">
        <v>56.65</v>
      </c>
      <c r="M255" s="40">
        <v>77.0</v>
      </c>
      <c r="N255" s="141">
        <f>M255*L255</f>
        <v>4362.05</v>
      </c>
      <c r="O255" s="24">
        <v>12.0</v>
      </c>
      <c r="P255" s="141">
        <f>O255*L255</f>
        <v>679.8</v>
      </c>
      <c r="Q255" s="40">
        <v>1.0</v>
      </c>
      <c r="R255" s="141">
        <f>Q255*L255</f>
        <v>56.65</v>
      </c>
      <c r="S255" s="40">
        <v>9.0</v>
      </c>
      <c r="T255" s="141">
        <f>S255*L255</f>
        <v>509.85</v>
      </c>
      <c r="U255" s="26">
        <f>M255+O255+Q255+S255</f>
        <v>99</v>
      </c>
      <c r="V255" s="27">
        <f>L255*U255</f>
        <v>5608.35</v>
      </c>
      <c r="W255" s="48"/>
      <c r="X255" s="28">
        <f>SMALL(E256:K256,1)+(SMALL(E256:K256,1)*0.5)</f>
        <v>68.85</v>
      </c>
      <c r="Y255" s="29">
        <f>LARGE(E256:K256,1)</f>
        <v>72.41</v>
      </c>
      <c r="Z255" s="48"/>
      <c r="AA255" s="48"/>
      <c r="AB255" s="48"/>
      <c r="AC255" s="48"/>
      <c r="AD255" s="48"/>
      <c r="AE255" s="48"/>
      <c r="AF255" s="48"/>
      <c r="AG255" s="48"/>
    </row>
    <row r="256" ht="19.5" customHeight="1">
      <c r="A256" s="30"/>
      <c r="B256" s="30"/>
      <c r="C256" s="30"/>
      <c r="D256" s="30"/>
      <c r="E256" s="41">
        <v>54.9</v>
      </c>
      <c r="F256" s="41">
        <v>49.9</v>
      </c>
      <c r="G256" s="42">
        <v>62.97</v>
      </c>
      <c r="H256" s="41">
        <v>45.9</v>
      </c>
      <c r="I256" s="41">
        <v>59.9</v>
      </c>
      <c r="J256" s="41">
        <v>66.35</v>
      </c>
      <c r="K256" s="46">
        <v>72.41</v>
      </c>
      <c r="L256" s="30"/>
      <c r="M256" s="30"/>
      <c r="N256" s="30"/>
      <c r="O256" s="30"/>
      <c r="P256" s="30"/>
      <c r="Q256" s="30"/>
      <c r="R256" s="30"/>
      <c r="S256" s="30"/>
      <c r="T256" s="30"/>
      <c r="U256" s="30"/>
      <c r="V256" s="30"/>
      <c r="W256" s="48"/>
      <c r="X256" s="35"/>
      <c r="Y256" s="36" t="b">
        <f>IF(Y255&lt;X255,TRUE,FALSE)</f>
        <v>0</v>
      </c>
      <c r="Z256" s="48"/>
      <c r="AA256" s="48"/>
      <c r="AB256" s="48"/>
      <c r="AC256" s="48"/>
      <c r="AD256" s="48"/>
      <c r="AE256" s="48"/>
      <c r="AF256" s="48"/>
      <c r="AG256" s="48"/>
    </row>
    <row r="257" ht="19.5" customHeight="1">
      <c r="A257" s="16">
        <v>128.0</v>
      </c>
      <c r="B257" s="17" t="s">
        <v>6</v>
      </c>
      <c r="C257" s="18">
        <v>817275.0</v>
      </c>
      <c r="D257" s="69" t="s">
        <v>634</v>
      </c>
      <c r="E257" s="20"/>
      <c r="F257" s="20"/>
      <c r="G257" s="21"/>
      <c r="H257" s="20"/>
      <c r="I257" s="20" t="s">
        <v>217</v>
      </c>
      <c r="J257" s="20" t="s">
        <v>48</v>
      </c>
      <c r="K257" s="20" t="s">
        <v>211</v>
      </c>
      <c r="L257" s="23">
        <v>86.0</v>
      </c>
      <c r="M257" s="24">
        <v>0.0</v>
      </c>
      <c r="N257" s="141">
        <f>M257*L257</f>
        <v>0</v>
      </c>
      <c r="O257" s="24">
        <v>0.0</v>
      </c>
      <c r="P257" s="141">
        <f>O257*L257</f>
        <v>0</v>
      </c>
      <c r="Q257" s="40">
        <v>3.0</v>
      </c>
      <c r="R257" s="141">
        <f>Q257*L257</f>
        <v>258</v>
      </c>
      <c r="S257" s="24">
        <v>1.0</v>
      </c>
      <c r="T257" s="141">
        <f>S257*L257</f>
        <v>86</v>
      </c>
      <c r="U257" s="26">
        <f>M257+O257+Q257+S257</f>
        <v>4</v>
      </c>
      <c r="V257" s="27">
        <f>L257*U257</f>
        <v>344</v>
      </c>
      <c r="W257" s="48"/>
      <c r="X257" s="28">
        <f>SMALL(E258:K258,1)+(SMALL(E258:K258,1)*0.5)</f>
        <v>120</v>
      </c>
      <c r="Y257" s="29">
        <f>LARGE(E258:K258,1)</f>
        <v>93</v>
      </c>
      <c r="Z257" s="48"/>
      <c r="AA257" s="48"/>
      <c r="AB257" s="48"/>
      <c r="AC257" s="48"/>
      <c r="AD257" s="48"/>
      <c r="AE257" s="48"/>
      <c r="AF257" s="48"/>
      <c r="AG257" s="48"/>
    </row>
    <row r="258" ht="19.5" customHeight="1">
      <c r="A258" s="30"/>
      <c r="B258" s="30"/>
      <c r="C258" s="30"/>
      <c r="D258" s="30"/>
      <c r="E258" s="41"/>
      <c r="F258" s="41"/>
      <c r="G258" s="42"/>
      <c r="H258" s="41"/>
      <c r="I258" s="41">
        <v>85.0</v>
      </c>
      <c r="J258" s="41">
        <v>80.0</v>
      </c>
      <c r="K258" s="41">
        <v>93.0</v>
      </c>
      <c r="L258" s="30"/>
      <c r="M258" s="30"/>
      <c r="N258" s="30"/>
      <c r="O258" s="30"/>
      <c r="P258" s="30"/>
      <c r="Q258" s="30"/>
      <c r="R258" s="30"/>
      <c r="S258" s="30"/>
      <c r="T258" s="30"/>
      <c r="U258" s="30"/>
      <c r="V258" s="30"/>
      <c r="W258" s="48"/>
      <c r="X258" s="35"/>
      <c r="Y258" s="36" t="b">
        <f>IF(Y257&lt;X257,TRUE,FALSE)</f>
        <v>1</v>
      </c>
      <c r="Z258" s="48"/>
      <c r="AA258" s="48"/>
      <c r="AB258" s="48"/>
      <c r="AC258" s="48"/>
      <c r="AD258" s="48"/>
      <c r="AE258" s="48"/>
      <c r="AF258" s="48"/>
      <c r="AG258" s="48"/>
    </row>
    <row r="259" ht="24.75" customHeight="1">
      <c r="A259" s="16">
        <v>129.0</v>
      </c>
      <c r="B259" s="59" t="s">
        <v>6</v>
      </c>
      <c r="C259" s="37">
        <v>817313.0</v>
      </c>
      <c r="D259" s="89" t="s">
        <v>635</v>
      </c>
      <c r="E259" s="20"/>
      <c r="F259" s="20"/>
      <c r="G259" s="21"/>
      <c r="H259" s="20"/>
      <c r="I259" s="20" t="s">
        <v>425</v>
      </c>
      <c r="J259" s="20" t="s">
        <v>113</v>
      </c>
      <c r="K259" s="20" t="s">
        <v>426</v>
      </c>
      <c r="L259" s="23">
        <v>125.27</v>
      </c>
      <c r="M259" s="40">
        <v>85.0</v>
      </c>
      <c r="N259" s="141">
        <f>M259*L259</f>
        <v>10647.95</v>
      </c>
      <c r="O259" s="24">
        <v>0.0</v>
      </c>
      <c r="P259" s="141">
        <f>O259*L259</f>
        <v>0</v>
      </c>
      <c r="Q259" s="40">
        <v>0.0</v>
      </c>
      <c r="R259" s="141">
        <f>Q259*L259</f>
        <v>0</v>
      </c>
      <c r="S259" s="40">
        <v>2.0</v>
      </c>
      <c r="T259" s="141">
        <f>S259*L259</f>
        <v>250.54</v>
      </c>
      <c r="U259" s="26">
        <f>M259+O259+Q259+S259</f>
        <v>87</v>
      </c>
      <c r="V259" s="27">
        <f>L259*U259</f>
        <v>10898.49</v>
      </c>
      <c r="W259" s="61"/>
      <c r="X259" s="28">
        <f>SMALL(E260:K260,1)+(SMALL(E260:K260,1)*0.5)</f>
        <v>148.5</v>
      </c>
      <c r="Y259" s="29">
        <f>LARGE(E260:K260,1)</f>
        <v>147.8</v>
      </c>
      <c r="Z259" s="6"/>
      <c r="AA259" s="6"/>
      <c r="AB259" s="6"/>
      <c r="AC259" s="6"/>
      <c r="AD259" s="6"/>
      <c r="AE259" s="6"/>
      <c r="AF259" s="6"/>
      <c r="AG259" s="6"/>
    </row>
    <row r="260" ht="28.5" customHeight="1">
      <c r="A260" s="30"/>
      <c r="B260" s="30"/>
      <c r="C260" s="30"/>
      <c r="D260" s="53"/>
      <c r="E260" s="41"/>
      <c r="F260" s="41"/>
      <c r="G260" s="42"/>
      <c r="H260" s="41"/>
      <c r="I260" s="41">
        <v>99.0</v>
      </c>
      <c r="J260" s="41">
        <v>129.0</v>
      </c>
      <c r="K260" s="41">
        <v>147.8</v>
      </c>
      <c r="L260" s="30"/>
      <c r="M260" s="30"/>
      <c r="N260" s="30"/>
      <c r="O260" s="30"/>
      <c r="P260" s="30"/>
      <c r="Q260" s="30"/>
      <c r="R260" s="30"/>
      <c r="S260" s="30"/>
      <c r="T260" s="30"/>
      <c r="U260" s="30"/>
      <c r="V260" s="30"/>
      <c r="W260" s="61"/>
      <c r="X260" s="35"/>
      <c r="Y260" s="36" t="b">
        <f>IF(Y259&lt;X259,TRUE,FALSE)</f>
        <v>1</v>
      </c>
      <c r="Z260" s="6"/>
      <c r="AA260" s="6"/>
      <c r="AB260" s="6"/>
      <c r="AC260" s="6"/>
      <c r="AD260" s="6"/>
      <c r="AE260" s="6"/>
      <c r="AF260" s="6"/>
      <c r="AG260" s="6"/>
    </row>
    <row r="261" ht="21.0" customHeight="1">
      <c r="A261" s="16">
        <v>130.0</v>
      </c>
      <c r="B261" s="59" t="s">
        <v>6</v>
      </c>
      <c r="C261" s="18">
        <v>817331.0</v>
      </c>
      <c r="D261" s="117" t="s">
        <v>636</v>
      </c>
      <c r="E261" s="20"/>
      <c r="F261" s="20" t="s">
        <v>73</v>
      </c>
      <c r="G261" s="21"/>
      <c r="H261" s="20"/>
      <c r="I261" s="20" t="s">
        <v>33</v>
      </c>
      <c r="J261" s="20" t="s">
        <v>59</v>
      </c>
      <c r="K261" s="20" t="s">
        <v>428</v>
      </c>
      <c r="L261" s="23">
        <v>75.16</v>
      </c>
      <c r="M261" s="40">
        <v>65.0</v>
      </c>
      <c r="N261" s="141">
        <f>M261*L261</f>
        <v>4885.4</v>
      </c>
      <c r="O261" s="24">
        <v>0.0</v>
      </c>
      <c r="P261" s="141">
        <f>O261*L261</f>
        <v>0</v>
      </c>
      <c r="Q261" s="40">
        <v>1.0</v>
      </c>
      <c r="R261" s="141">
        <f>Q261*L261</f>
        <v>75.16</v>
      </c>
      <c r="S261" s="40">
        <v>0.0</v>
      </c>
      <c r="T261" s="141">
        <f>S261*L261</f>
        <v>0</v>
      </c>
      <c r="U261" s="26">
        <f>M261+O261+Q261+S261</f>
        <v>66</v>
      </c>
      <c r="V261" s="27">
        <f>L261*U261</f>
        <v>4960.56</v>
      </c>
      <c r="W261" s="6"/>
      <c r="X261" s="28">
        <f>SMALL(E262:K262,1)+(SMALL(E262:K262,1)*0.5)</f>
        <v>97.5</v>
      </c>
      <c r="Y261" s="29">
        <f>LARGE(E262:K262,1)</f>
        <v>79.99</v>
      </c>
      <c r="Z261" s="6"/>
      <c r="AA261" s="6"/>
      <c r="AB261" s="6"/>
      <c r="AC261" s="6"/>
      <c r="AD261" s="6"/>
      <c r="AE261" s="6"/>
      <c r="AF261" s="6"/>
      <c r="AG261" s="6"/>
    </row>
    <row r="262" ht="24.75" customHeight="1">
      <c r="A262" s="30"/>
      <c r="B262" s="30"/>
      <c r="C262" s="30"/>
      <c r="D262" s="53"/>
      <c r="E262" s="41"/>
      <c r="F262" s="41">
        <v>65.0</v>
      </c>
      <c r="G262" s="42"/>
      <c r="H262" s="41"/>
      <c r="I262" s="41">
        <v>79.99</v>
      </c>
      <c r="J262" s="41">
        <v>79.99</v>
      </c>
      <c r="K262" s="41">
        <v>75.65</v>
      </c>
      <c r="L262" s="30"/>
      <c r="M262" s="30"/>
      <c r="N262" s="30"/>
      <c r="O262" s="30"/>
      <c r="P262" s="30"/>
      <c r="Q262" s="30"/>
      <c r="R262" s="30"/>
      <c r="S262" s="30"/>
      <c r="T262" s="30"/>
      <c r="U262" s="30"/>
      <c r="V262" s="30"/>
      <c r="W262" s="6"/>
      <c r="X262" s="35"/>
      <c r="Y262" s="36" t="b">
        <f>IF(Y261&lt;X261,TRUE,FALSE)</f>
        <v>1</v>
      </c>
      <c r="Z262" s="6"/>
      <c r="AA262" s="6"/>
      <c r="AB262" s="6"/>
      <c r="AC262" s="6"/>
      <c r="AD262" s="6"/>
      <c r="AE262" s="6"/>
      <c r="AF262" s="6"/>
      <c r="AG262" s="6"/>
    </row>
    <row r="263" ht="19.5" customHeight="1">
      <c r="A263" s="16">
        <v>131.0</v>
      </c>
      <c r="B263" s="17" t="s">
        <v>6</v>
      </c>
      <c r="C263" s="37">
        <v>803878.0</v>
      </c>
      <c r="D263" s="62" t="s">
        <v>637</v>
      </c>
      <c r="E263" s="20"/>
      <c r="F263" s="20" t="s">
        <v>195</v>
      </c>
      <c r="G263" s="21" t="s">
        <v>22</v>
      </c>
      <c r="H263" s="20" t="s">
        <v>162</v>
      </c>
      <c r="I263" s="20" t="s">
        <v>297</v>
      </c>
      <c r="J263" s="20" t="s">
        <v>31</v>
      </c>
      <c r="K263" s="20" t="s">
        <v>208</v>
      </c>
      <c r="L263" s="23">
        <v>70.99</v>
      </c>
      <c r="M263" s="40">
        <v>40.0</v>
      </c>
      <c r="N263" s="141">
        <f>M263*L263</f>
        <v>2839.6</v>
      </c>
      <c r="O263" s="24">
        <v>24.0</v>
      </c>
      <c r="P263" s="141">
        <f>O263*L263</f>
        <v>1703.76</v>
      </c>
      <c r="Q263" s="40">
        <v>5.0</v>
      </c>
      <c r="R263" s="141">
        <f>Q263*L263</f>
        <v>354.95</v>
      </c>
      <c r="S263" s="40">
        <v>12.0</v>
      </c>
      <c r="T263" s="141">
        <f>S263*L263</f>
        <v>851.88</v>
      </c>
      <c r="U263" s="26">
        <f>M263+O263+Q263+S263</f>
        <v>81</v>
      </c>
      <c r="V263" s="27">
        <f>L263*U263</f>
        <v>5750.19</v>
      </c>
      <c r="W263" s="48"/>
      <c r="X263" s="28">
        <f>SMALL(E264:K264,1)+(SMALL(E264:K264,1)*0.5)</f>
        <v>73.5</v>
      </c>
      <c r="Y263" s="29">
        <f>LARGE(E264:K264,1)</f>
        <v>99</v>
      </c>
      <c r="Z263" s="48"/>
      <c r="AA263" s="48"/>
      <c r="AB263" s="48"/>
      <c r="AC263" s="48"/>
      <c r="AD263" s="48"/>
      <c r="AE263" s="48"/>
      <c r="AF263" s="48"/>
      <c r="AG263" s="48"/>
    </row>
    <row r="264" ht="19.5" customHeight="1">
      <c r="A264" s="30"/>
      <c r="B264" s="30"/>
      <c r="C264" s="30"/>
      <c r="D264" s="30"/>
      <c r="E264" s="41"/>
      <c r="F264" s="46">
        <v>49.0</v>
      </c>
      <c r="G264" s="42">
        <v>77.23</v>
      </c>
      <c r="H264" s="41">
        <v>67.2</v>
      </c>
      <c r="I264" s="46">
        <v>99.0</v>
      </c>
      <c r="J264" s="41">
        <v>69.52</v>
      </c>
      <c r="K264" s="41">
        <v>69.99</v>
      </c>
      <c r="L264" s="30"/>
      <c r="M264" s="30"/>
      <c r="N264" s="30"/>
      <c r="O264" s="30"/>
      <c r="P264" s="30"/>
      <c r="Q264" s="30"/>
      <c r="R264" s="30"/>
      <c r="S264" s="30"/>
      <c r="T264" s="30"/>
      <c r="U264" s="30"/>
      <c r="V264" s="30"/>
      <c r="W264" s="48"/>
      <c r="X264" s="35"/>
      <c r="Y264" s="36" t="b">
        <f>IF(Y263&lt;X263,TRUE,FALSE)</f>
        <v>0</v>
      </c>
      <c r="Z264" s="48"/>
      <c r="AA264" s="48"/>
      <c r="AB264" s="48"/>
      <c r="AC264" s="48"/>
      <c r="AD264" s="48"/>
      <c r="AE264" s="48"/>
      <c r="AF264" s="48"/>
      <c r="AG264" s="48"/>
    </row>
    <row r="265" ht="19.5" customHeight="1">
      <c r="A265" s="16">
        <v>132.0</v>
      </c>
      <c r="B265" s="17" t="s">
        <v>6</v>
      </c>
      <c r="C265" s="37">
        <v>803880.0</v>
      </c>
      <c r="D265" s="38" t="s">
        <v>638</v>
      </c>
      <c r="E265" s="20"/>
      <c r="F265" s="20"/>
      <c r="G265" s="21"/>
      <c r="H265" s="20" t="s">
        <v>176</v>
      </c>
      <c r="I265" s="20" t="s">
        <v>31</v>
      </c>
      <c r="J265" s="20" t="s">
        <v>431</v>
      </c>
      <c r="K265" s="20" t="s">
        <v>432</v>
      </c>
      <c r="L265" s="23">
        <v>253.48</v>
      </c>
      <c r="M265" s="40">
        <v>39.0</v>
      </c>
      <c r="N265" s="141">
        <f>M265*L265</f>
        <v>9885.72</v>
      </c>
      <c r="O265" s="24">
        <v>0.0</v>
      </c>
      <c r="P265" s="141">
        <f>O265*L265</f>
        <v>0</v>
      </c>
      <c r="Q265" s="40">
        <v>1.0</v>
      </c>
      <c r="R265" s="141">
        <f>Q265*L265</f>
        <v>253.48</v>
      </c>
      <c r="S265" s="40">
        <v>9.0</v>
      </c>
      <c r="T265" s="141">
        <f>S265*L265</f>
        <v>2281.32</v>
      </c>
      <c r="U265" s="26">
        <f>M265+O265+Q265+S265</f>
        <v>49</v>
      </c>
      <c r="V265" s="27">
        <f>L265*U265</f>
        <v>12420.52</v>
      </c>
      <c r="W265" s="48"/>
      <c r="X265" s="28">
        <f>SMALL(E266:K266,1)+(SMALL(E266:K266,1)*0.5)</f>
        <v>367.5</v>
      </c>
      <c r="Y265" s="29">
        <f>LARGE(E266:K266,1)</f>
        <v>259.99</v>
      </c>
      <c r="Z265" s="48"/>
      <c r="AA265" s="48"/>
      <c r="AB265" s="48"/>
      <c r="AC265" s="48"/>
      <c r="AD265" s="48"/>
      <c r="AE265" s="48"/>
      <c r="AF265" s="48"/>
      <c r="AG265" s="48"/>
    </row>
    <row r="266" ht="19.5" customHeight="1">
      <c r="A266" s="30"/>
      <c r="B266" s="30"/>
      <c r="C266" s="30"/>
      <c r="D266" s="30"/>
      <c r="E266" s="41"/>
      <c r="F266" s="41"/>
      <c r="G266" s="42"/>
      <c r="H266" s="41">
        <v>245.0</v>
      </c>
      <c r="I266" s="41">
        <v>249.92</v>
      </c>
      <c r="J266" s="41">
        <v>259.99</v>
      </c>
      <c r="K266" s="41">
        <v>259.0</v>
      </c>
      <c r="L266" s="30"/>
      <c r="M266" s="30"/>
      <c r="N266" s="30"/>
      <c r="O266" s="30"/>
      <c r="P266" s="30"/>
      <c r="Q266" s="30"/>
      <c r="R266" s="30"/>
      <c r="S266" s="30"/>
      <c r="T266" s="30"/>
      <c r="U266" s="30"/>
      <c r="V266" s="30"/>
      <c r="W266" s="48"/>
      <c r="X266" s="35"/>
      <c r="Y266" s="36" t="b">
        <f>IF(Y265&lt;X265,TRUE,FALSE)</f>
        <v>1</v>
      </c>
      <c r="Z266" s="48"/>
      <c r="AA266" s="48"/>
      <c r="AB266" s="48"/>
      <c r="AC266" s="48"/>
      <c r="AD266" s="48"/>
      <c r="AE266" s="48"/>
      <c r="AF266" s="48"/>
      <c r="AG266" s="48"/>
    </row>
    <row r="267" ht="19.5" customHeight="1">
      <c r="A267" s="16">
        <v>133.0</v>
      </c>
      <c r="B267" s="17" t="s">
        <v>6</v>
      </c>
      <c r="C267" s="18">
        <v>817273.0</v>
      </c>
      <c r="D267" s="69" t="s">
        <v>639</v>
      </c>
      <c r="E267" s="20"/>
      <c r="F267" s="20"/>
      <c r="G267" s="21"/>
      <c r="H267" s="20"/>
      <c r="I267" s="50" t="s">
        <v>434</v>
      </c>
      <c r="J267" s="20" t="s">
        <v>29</v>
      </c>
      <c r="K267" s="20" t="s">
        <v>435</v>
      </c>
      <c r="L267" s="23">
        <v>54.99</v>
      </c>
      <c r="M267" s="24">
        <v>0.0</v>
      </c>
      <c r="N267" s="141">
        <f>M267*L267</f>
        <v>0</v>
      </c>
      <c r="O267" s="24">
        <v>0.0</v>
      </c>
      <c r="P267" s="141">
        <f>O267*L267</f>
        <v>0</v>
      </c>
      <c r="Q267" s="40">
        <v>3.0</v>
      </c>
      <c r="R267" s="141">
        <f>Q267*L267</f>
        <v>164.97</v>
      </c>
      <c r="S267" s="24">
        <v>0.0</v>
      </c>
      <c r="T267" s="141">
        <f>S267*L267</f>
        <v>0</v>
      </c>
      <c r="U267" s="26">
        <f>M267+O267+Q267+S267</f>
        <v>3</v>
      </c>
      <c r="V267" s="27">
        <f>L267*U267</f>
        <v>164.97</v>
      </c>
      <c r="W267" s="48"/>
      <c r="X267" s="28">
        <f>SMALL(E268:K268,1)+(SMALL(E268:K268,1)*0.5)</f>
        <v>79.5</v>
      </c>
      <c r="Y267" s="29">
        <f>LARGE(E268:K268,1)</f>
        <v>58.96</v>
      </c>
      <c r="Z267" s="48"/>
      <c r="AA267" s="48"/>
      <c r="AB267" s="48"/>
      <c r="AC267" s="48"/>
      <c r="AD267" s="48"/>
      <c r="AE267" s="48"/>
      <c r="AF267" s="48"/>
      <c r="AG267" s="48"/>
    </row>
    <row r="268" ht="19.5" customHeight="1">
      <c r="A268" s="30"/>
      <c r="B268" s="30"/>
      <c r="C268" s="30"/>
      <c r="D268" s="30"/>
      <c r="E268" s="41"/>
      <c r="F268" s="41"/>
      <c r="G268" s="42"/>
      <c r="H268" s="41"/>
      <c r="I268" s="41">
        <v>53.0</v>
      </c>
      <c r="J268" s="41">
        <v>58.96</v>
      </c>
      <c r="K268" s="41">
        <v>53.0</v>
      </c>
      <c r="L268" s="30"/>
      <c r="M268" s="30"/>
      <c r="N268" s="30"/>
      <c r="O268" s="30"/>
      <c r="P268" s="30"/>
      <c r="Q268" s="30"/>
      <c r="R268" s="30"/>
      <c r="S268" s="30"/>
      <c r="T268" s="30"/>
      <c r="U268" s="30"/>
      <c r="V268" s="30"/>
      <c r="W268" s="48"/>
      <c r="X268" s="35"/>
      <c r="Y268" s="36" t="b">
        <f>IF(Y267&lt;X267,TRUE,FALSE)</f>
        <v>1</v>
      </c>
      <c r="Z268" s="48"/>
      <c r="AA268" s="48"/>
      <c r="AB268" s="48"/>
      <c r="AC268" s="48"/>
      <c r="AD268" s="48"/>
      <c r="AE268" s="48"/>
      <c r="AF268" s="48"/>
      <c r="AG268" s="48"/>
    </row>
    <row r="269" ht="19.5" customHeight="1">
      <c r="A269" s="16">
        <v>134.0</v>
      </c>
      <c r="B269" s="17" t="s">
        <v>6</v>
      </c>
      <c r="C269" s="37">
        <v>803879.0</v>
      </c>
      <c r="D269" s="38" t="s">
        <v>640</v>
      </c>
      <c r="E269" s="20"/>
      <c r="F269" s="20"/>
      <c r="G269" s="21"/>
      <c r="H269" s="20" t="s">
        <v>117</v>
      </c>
      <c r="I269" s="20" t="s">
        <v>33</v>
      </c>
      <c r="J269" s="20" t="s">
        <v>168</v>
      </c>
      <c r="K269" s="20" t="s">
        <v>437</v>
      </c>
      <c r="L269" s="23">
        <v>70.22</v>
      </c>
      <c r="M269" s="40">
        <v>40.0</v>
      </c>
      <c r="N269" s="141">
        <f>M269*L269</f>
        <v>2808.8</v>
      </c>
      <c r="O269" s="24">
        <v>1.0</v>
      </c>
      <c r="P269" s="141">
        <f>O269*L269</f>
        <v>70.22</v>
      </c>
      <c r="Q269" s="40">
        <v>4.0</v>
      </c>
      <c r="R269" s="141">
        <f>Q269*L269</f>
        <v>280.88</v>
      </c>
      <c r="S269" s="40">
        <v>10.0</v>
      </c>
      <c r="T269" s="141">
        <f>S269*L269</f>
        <v>702.2</v>
      </c>
      <c r="U269" s="26">
        <f>M269+O269+Q269+S269</f>
        <v>55</v>
      </c>
      <c r="V269" s="27">
        <f>L269*U269</f>
        <v>3862.1</v>
      </c>
      <c r="W269" s="48"/>
      <c r="X269" s="28">
        <f>SMALL(E270:K270,1)+(SMALL(E270:K270,1)*0.5)</f>
        <v>94.815</v>
      </c>
      <c r="Y269" s="29">
        <f>LARGE(E270:K270,1)</f>
        <v>77.85</v>
      </c>
      <c r="Z269" s="48"/>
      <c r="AA269" s="48"/>
      <c r="AB269" s="48"/>
      <c r="AC269" s="48"/>
      <c r="AD269" s="48"/>
      <c r="AE269" s="48"/>
      <c r="AF269" s="48"/>
      <c r="AG269" s="48"/>
    </row>
    <row r="270" ht="19.5" customHeight="1">
      <c r="A270" s="30"/>
      <c r="B270" s="30"/>
      <c r="C270" s="30"/>
      <c r="D270" s="30"/>
      <c r="E270" s="41"/>
      <c r="F270" s="41"/>
      <c r="G270" s="42"/>
      <c r="H270" s="41">
        <v>63.21</v>
      </c>
      <c r="I270" s="41">
        <v>77.85</v>
      </c>
      <c r="J270" s="41">
        <v>69.9</v>
      </c>
      <c r="K270" s="41">
        <v>69.9</v>
      </c>
      <c r="L270" s="30"/>
      <c r="M270" s="30"/>
      <c r="N270" s="30"/>
      <c r="O270" s="30"/>
      <c r="P270" s="30"/>
      <c r="Q270" s="30"/>
      <c r="R270" s="30"/>
      <c r="S270" s="30"/>
      <c r="T270" s="30"/>
      <c r="U270" s="30"/>
      <c r="V270" s="30"/>
      <c r="W270" s="48"/>
      <c r="X270" s="35"/>
      <c r="Y270" s="36" t="b">
        <f>IF(Y269&lt;X269,TRUE,FALSE)</f>
        <v>1</v>
      </c>
      <c r="Z270" s="48"/>
      <c r="AA270" s="48"/>
      <c r="AB270" s="48"/>
      <c r="AC270" s="48"/>
      <c r="AD270" s="48"/>
      <c r="AE270" s="48"/>
      <c r="AF270" s="48"/>
      <c r="AG270" s="48"/>
    </row>
    <row r="271" ht="19.5" customHeight="1">
      <c r="A271" s="16">
        <v>135.0</v>
      </c>
      <c r="B271" s="17" t="s">
        <v>6</v>
      </c>
      <c r="C271" s="51">
        <v>797739.0</v>
      </c>
      <c r="D271" s="38" t="s">
        <v>641</v>
      </c>
      <c r="E271" s="118" t="s">
        <v>145</v>
      </c>
      <c r="F271" s="118" t="s">
        <v>73</v>
      </c>
      <c r="G271" s="119" t="s">
        <v>22</v>
      </c>
      <c r="H271" s="118" t="s">
        <v>162</v>
      </c>
      <c r="I271" s="118" t="s">
        <v>185</v>
      </c>
      <c r="J271" s="118" t="s">
        <v>439</v>
      </c>
      <c r="K271" s="118" t="s">
        <v>440</v>
      </c>
      <c r="L271" s="23">
        <v>346.76</v>
      </c>
      <c r="M271" s="40">
        <v>32.0</v>
      </c>
      <c r="N271" s="141">
        <f>M271*L271</f>
        <v>11096.32</v>
      </c>
      <c r="O271" s="24">
        <v>10.0</v>
      </c>
      <c r="P271" s="141">
        <f>O271*L271</f>
        <v>3467.6</v>
      </c>
      <c r="Q271" s="40">
        <v>6.0</v>
      </c>
      <c r="R271" s="141">
        <f>Q271*L271</f>
        <v>2080.56</v>
      </c>
      <c r="S271" s="40">
        <v>5.0</v>
      </c>
      <c r="T271" s="141">
        <f>S271*L271</f>
        <v>1733.8</v>
      </c>
      <c r="U271" s="26">
        <f>M271+O271+Q271+S271</f>
        <v>53</v>
      </c>
      <c r="V271" s="27">
        <f>L271*U271</f>
        <v>18378.28</v>
      </c>
      <c r="W271" s="48"/>
      <c r="X271" s="28">
        <f>SMALL(E272:K272,1)+(SMALL(E272:K272,1)*0.5)</f>
        <v>255</v>
      </c>
      <c r="Y271" s="29">
        <f>LARGE(E272:K272,1)</f>
        <v>372</v>
      </c>
      <c r="Z271" s="48"/>
      <c r="AA271" s="48"/>
      <c r="AB271" s="48"/>
      <c r="AC271" s="48"/>
      <c r="AD271" s="48"/>
      <c r="AE271" s="48"/>
      <c r="AF271" s="48"/>
      <c r="AG271" s="48"/>
    </row>
    <row r="272" ht="19.5" customHeight="1">
      <c r="A272" s="30"/>
      <c r="B272" s="30"/>
      <c r="C272" s="30"/>
      <c r="D272" s="30"/>
      <c r="E272" s="41">
        <v>368.5</v>
      </c>
      <c r="F272" s="46">
        <v>170.0</v>
      </c>
      <c r="G272" s="42">
        <v>274.33</v>
      </c>
      <c r="H272" s="46">
        <v>189.5</v>
      </c>
      <c r="I272" s="41">
        <v>349.0</v>
      </c>
      <c r="J272" s="41">
        <v>369.98</v>
      </c>
      <c r="K272" s="41">
        <v>372.0</v>
      </c>
      <c r="L272" s="30"/>
      <c r="M272" s="30"/>
      <c r="N272" s="30"/>
      <c r="O272" s="30"/>
      <c r="P272" s="30"/>
      <c r="Q272" s="30"/>
      <c r="R272" s="30"/>
      <c r="S272" s="30"/>
      <c r="T272" s="30"/>
      <c r="U272" s="30"/>
      <c r="V272" s="30"/>
      <c r="W272" s="48"/>
      <c r="X272" s="35"/>
      <c r="Y272" s="36" t="b">
        <f>IF(Y271&lt;X271,TRUE,FALSE)</f>
        <v>0</v>
      </c>
      <c r="Z272" s="48"/>
      <c r="AA272" s="48"/>
      <c r="AB272" s="48"/>
      <c r="AC272" s="48"/>
      <c r="AD272" s="48"/>
      <c r="AE272" s="48"/>
      <c r="AF272" s="48"/>
      <c r="AG272" s="48"/>
    </row>
    <row r="273" ht="19.5" customHeight="1">
      <c r="A273" s="16">
        <v>136.0</v>
      </c>
      <c r="B273" s="17" t="s">
        <v>6</v>
      </c>
      <c r="C273" s="120">
        <v>803881.0</v>
      </c>
      <c r="D273" s="38" t="s">
        <v>642</v>
      </c>
      <c r="E273" s="20"/>
      <c r="F273" s="20" t="s">
        <v>145</v>
      </c>
      <c r="G273" s="21"/>
      <c r="H273" s="20" t="s">
        <v>117</v>
      </c>
      <c r="I273" s="20" t="s">
        <v>33</v>
      </c>
      <c r="J273" s="20" t="s">
        <v>442</v>
      </c>
      <c r="K273" s="20" t="s">
        <v>437</v>
      </c>
      <c r="L273" s="23">
        <v>179.23</v>
      </c>
      <c r="M273" s="40">
        <v>28.0</v>
      </c>
      <c r="N273" s="141">
        <f>M273*L273</f>
        <v>5018.44</v>
      </c>
      <c r="O273" s="24">
        <v>10.0</v>
      </c>
      <c r="P273" s="141">
        <f>O273*L273</f>
        <v>1792.3</v>
      </c>
      <c r="Q273" s="40">
        <v>5.0</v>
      </c>
      <c r="R273" s="141">
        <f>Q273*L273</f>
        <v>896.15</v>
      </c>
      <c r="S273" s="40">
        <v>9.0</v>
      </c>
      <c r="T273" s="141">
        <f>S273*L273</f>
        <v>1613.07</v>
      </c>
      <c r="U273" s="26">
        <f>M273+O273+Q273+S273</f>
        <v>52</v>
      </c>
      <c r="V273" s="27">
        <f>L273*U273</f>
        <v>9319.96</v>
      </c>
      <c r="W273" s="48"/>
      <c r="X273" s="28">
        <f>SMALL(E274:K274,1)+(SMALL(E274:K274,1)*0.5)</f>
        <v>81</v>
      </c>
      <c r="Y273" s="29">
        <f>LARGE(E274:K274,1)</f>
        <v>215.85</v>
      </c>
      <c r="Z273" s="48"/>
      <c r="AA273" s="48"/>
      <c r="AB273" s="48"/>
      <c r="AC273" s="48"/>
      <c r="AD273" s="48"/>
      <c r="AE273" s="48"/>
      <c r="AF273" s="48"/>
      <c r="AG273" s="48"/>
    </row>
    <row r="274" ht="19.5" customHeight="1">
      <c r="A274" s="30"/>
      <c r="B274" s="30"/>
      <c r="C274" s="121"/>
      <c r="D274" s="30"/>
      <c r="E274" s="41"/>
      <c r="F274" s="46">
        <v>54.0</v>
      </c>
      <c r="G274" s="42"/>
      <c r="H274" s="41">
        <v>161.26</v>
      </c>
      <c r="I274" s="41">
        <v>215.85</v>
      </c>
      <c r="J274" s="41">
        <v>159.9</v>
      </c>
      <c r="K274" s="41">
        <v>179.9</v>
      </c>
      <c r="L274" s="30"/>
      <c r="M274" s="30"/>
      <c r="N274" s="30"/>
      <c r="O274" s="30"/>
      <c r="P274" s="30"/>
      <c r="Q274" s="30"/>
      <c r="R274" s="30"/>
      <c r="S274" s="30"/>
      <c r="T274" s="30"/>
      <c r="U274" s="30"/>
      <c r="V274" s="30"/>
      <c r="W274" s="48"/>
      <c r="X274" s="35"/>
      <c r="Y274" s="36" t="b">
        <f>IF(Y273&lt;X273,TRUE,FALSE)</f>
        <v>0</v>
      </c>
      <c r="Z274" s="48"/>
      <c r="AA274" s="48"/>
      <c r="AB274" s="48"/>
      <c r="AC274" s="48"/>
      <c r="AD274" s="48"/>
      <c r="AE274" s="48"/>
      <c r="AF274" s="48"/>
      <c r="AG274" s="48"/>
    </row>
    <row r="275" ht="15.75" customHeight="1">
      <c r="A275" s="16">
        <v>137.0</v>
      </c>
      <c r="B275" s="76" t="s">
        <v>6</v>
      </c>
      <c r="C275" s="76">
        <v>801766.0</v>
      </c>
      <c r="D275" s="108" t="s">
        <v>643</v>
      </c>
      <c r="E275" s="20" t="s">
        <v>20</v>
      </c>
      <c r="F275" s="77"/>
      <c r="G275" s="21" t="s">
        <v>22</v>
      </c>
      <c r="H275" s="77"/>
      <c r="I275" s="20" t="s">
        <v>444</v>
      </c>
      <c r="J275" s="20" t="s">
        <v>445</v>
      </c>
      <c r="K275" s="20" t="s">
        <v>446</v>
      </c>
      <c r="L275" s="23">
        <v>27.5</v>
      </c>
      <c r="M275" s="78">
        <v>160.0</v>
      </c>
      <c r="N275" s="141">
        <f>M275*L275</f>
        <v>4400</v>
      </c>
      <c r="O275" s="24">
        <v>0.0</v>
      </c>
      <c r="P275" s="141">
        <f>O275*L275</f>
        <v>0</v>
      </c>
      <c r="Q275" s="40">
        <v>0.0</v>
      </c>
      <c r="R275" s="141">
        <f>Q275*L275</f>
        <v>0</v>
      </c>
      <c r="S275" s="40">
        <v>2.0</v>
      </c>
      <c r="T275" s="141">
        <f>S275*L275</f>
        <v>55</v>
      </c>
      <c r="U275" s="26">
        <f>M275+O275+Q275+S275</f>
        <v>162</v>
      </c>
      <c r="V275" s="27">
        <f>L275*U275</f>
        <v>4455</v>
      </c>
      <c r="X275" s="28">
        <f>SMALL(E276:K276,1)+(SMALL(E276:K276,1)*0.5)</f>
        <v>36.615</v>
      </c>
      <c r="Y275" s="29">
        <f>LARGE(E276:K276,1)</f>
        <v>32</v>
      </c>
    </row>
    <row r="276" ht="15.75" customHeight="1">
      <c r="A276" s="30"/>
      <c r="B276" s="30"/>
      <c r="C276" s="30"/>
      <c r="D276" s="30"/>
      <c r="E276" s="41">
        <v>24.41</v>
      </c>
      <c r="F276" s="79"/>
      <c r="G276" s="42">
        <v>27.3</v>
      </c>
      <c r="H276" s="79"/>
      <c r="I276" s="41">
        <v>32.0</v>
      </c>
      <c r="J276" s="41">
        <v>25.9</v>
      </c>
      <c r="K276" s="41">
        <v>24.9</v>
      </c>
      <c r="L276" s="30"/>
      <c r="M276" s="30"/>
      <c r="N276" s="30"/>
      <c r="O276" s="30"/>
      <c r="P276" s="30"/>
      <c r="Q276" s="30"/>
      <c r="R276" s="30"/>
      <c r="S276" s="30"/>
      <c r="T276" s="30"/>
      <c r="U276" s="30"/>
      <c r="V276" s="30"/>
      <c r="X276" s="35"/>
      <c r="Y276" s="36" t="b">
        <f>IF(Y275&lt;X275,TRUE,FALSE)</f>
        <v>1</v>
      </c>
    </row>
    <row r="277" ht="19.5" customHeight="1">
      <c r="A277" s="16">
        <v>138.0</v>
      </c>
      <c r="B277" s="17" t="s">
        <v>6</v>
      </c>
      <c r="C277" s="18">
        <v>810231.0</v>
      </c>
      <c r="D277" s="69" t="s">
        <v>644</v>
      </c>
      <c r="E277" s="20"/>
      <c r="F277" s="20"/>
      <c r="G277" s="21"/>
      <c r="H277" s="20"/>
      <c r="I277" s="20" t="s">
        <v>47</v>
      </c>
      <c r="J277" s="20" t="s">
        <v>448</v>
      </c>
      <c r="K277" s="20" t="s">
        <v>259</v>
      </c>
      <c r="L277" s="23">
        <v>99.68</v>
      </c>
      <c r="M277" s="40">
        <v>39.0</v>
      </c>
      <c r="N277" s="141">
        <f>M277*L277</f>
        <v>3887.52</v>
      </c>
      <c r="O277" s="24">
        <v>12.0</v>
      </c>
      <c r="P277" s="141">
        <f>O277*L277</f>
        <v>1196.16</v>
      </c>
      <c r="Q277" s="40">
        <v>3.0</v>
      </c>
      <c r="R277" s="141">
        <f>Q277*L277</f>
        <v>299.04</v>
      </c>
      <c r="S277" s="40">
        <v>16.0</v>
      </c>
      <c r="T277" s="141">
        <f>S277*L277</f>
        <v>1594.88</v>
      </c>
      <c r="U277" s="26">
        <f>M277+O277+Q277+S277</f>
        <v>70</v>
      </c>
      <c r="V277" s="27">
        <f>L277*U277</f>
        <v>6977.6</v>
      </c>
      <c r="W277" s="48"/>
      <c r="X277" s="28">
        <f>SMALL(E278:K278,1)+(SMALL(E278:K278,1)*0.5)</f>
        <v>140.4</v>
      </c>
      <c r="Y277" s="29">
        <f>LARGE(E278:K278,1)</f>
        <v>103.79</v>
      </c>
      <c r="Z277" s="48"/>
      <c r="AA277" s="48"/>
      <c r="AB277" s="48"/>
      <c r="AC277" s="48"/>
      <c r="AD277" s="48"/>
      <c r="AE277" s="48"/>
      <c r="AF277" s="48"/>
      <c r="AG277" s="48"/>
    </row>
    <row r="278" ht="19.5" customHeight="1">
      <c r="A278" s="30"/>
      <c r="B278" s="30"/>
      <c r="C278" s="30"/>
      <c r="D278" s="30"/>
      <c r="E278" s="41"/>
      <c r="F278" s="41"/>
      <c r="G278" s="42"/>
      <c r="H278" s="41"/>
      <c r="I278" s="41">
        <v>93.6</v>
      </c>
      <c r="J278" s="41">
        <v>103.79</v>
      </c>
      <c r="K278" s="41">
        <v>101.65</v>
      </c>
      <c r="L278" s="30"/>
      <c r="M278" s="30"/>
      <c r="N278" s="30"/>
      <c r="O278" s="30"/>
      <c r="P278" s="30"/>
      <c r="Q278" s="30"/>
      <c r="R278" s="30"/>
      <c r="S278" s="30"/>
      <c r="T278" s="30"/>
      <c r="U278" s="30"/>
      <c r="V278" s="30"/>
      <c r="W278" s="48"/>
      <c r="X278" s="35"/>
      <c r="Y278" s="36" t="b">
        <f>IF(Y277&lt;X277,TRUE,FALSE)</f>
        <v>1</v>
      </c>
      <c r="Z278" s="48"/>
      <c r="AA278" s="48"/>
      <c r="AB278" s="48"/>
      <c r="AC278" s="48"/>
      <c r="AD278" s="48"/>
      <c r="AE278" s="48"/>
      <c r="AF278" s="48"/>
      <c r="AG278" s="48"/>
    </row>
    <row r="279" ht="19.5" customHeight="1">
      <c r="A279" s="16">
        <v>139.0</v>
      </c>
      <c r="B279" s="17" t="s">
        <v>6</v>
      </c>
      <c r="C279" s="120">
        <v>803883.0</v>
      </c>
      <c r="D279" s="49" t="s">
        <v>645</v>
      </c>
      <c r="E279" s="20" t="s">
        <v>20</v>
      </c>
      <c r="F279" s="20" t="s">
        <v>450</v>
      </c>
      <c r="G279" s="21" t="s">
        <v>22</v>
      </c>
      <c r="H279" s="20" t="s">
        <v>162</v>
      </c>
      <c r="I279" s="20" t="s">
        <v>33</v>
      </c>
      <c r="J279" s="20" t="s">
        <v>302</v>
      </c>
      <c r="K279" s="20" t="s">
        <v>217</v>
      </c>
      <c r="L279" s="23">
        <v>29.66</v>
      </c>
      <c r="M279" s="40">
        <v>155.0</v>
      </c>
      <c r="N279" s="141">
        <f>M279*L279</f>
        <v>4597.3</v>
      </c>
      <c r="O279" s="24">
        <v>18.0</v>
      </c>
      <c r="P279" s="141">
        <f>O279*L279</f>
        <v>533.88</v>
      </c>
      <c r="Q279" s="40">
        <v>6.0</v>
      </c>
      <c r="R279" s="141">
        <f>Q279*L279</f>
        <v>177.96</v>
      </c>
      <c r="S279" s="40">
        <v>28.0</v>
      </c>
      <c r="T279" s="141">
        <f>S279*L279</f>
        <v>830.48</v>
      </c>
      <c r="U279" s="26">
        <f>M279+O279+Q279+S279</f>
        <v>207</v>
      </c>
      <c r="V279" s="27">
        <f>L279*U279</f>
        <v>6139.62</v>
      </c>
      <c r="W279" s="48"/>
      <c r="X279" s="28">
        <f>SMALL(E280:K280,1)+(SMALL(E280:K280,1)*0.5)</f>
        <v>28.5</v>
      </c>
      <c r="Y279" s="29">
        <f>LARGE(E280:K280,1)</f>
        <v>69.47</v>
      </c>
      <c r="Z279" s="48"/>
      <c r="AA279" s="48"/>
      <c r="AB279" s="48"/>
      <c r="AC279" s="48"/>
      <c r="AD279" s="48"/>
      <c r="AE279" s="48"/>
      <c r="AF279" s="48"/>
      <c r="AG279" s="48"/>
    </row>
    <row r="280" ht="19.5" customHeight="1">
      <c r="A280" s="30"/>
      <c r="B280" s="30"/>
      <c r="C280" s="121"/>
      <c r="D280" s="30"/>
      <c r="E280" s="46">
        <v>20.83</v>
      </c>
      <c r="F280" s="41">
        <v>27.0</v>
      </c>
      <c r="G280" s="70">
        <v>69.47</v>
      </c>
      <c r="H280" s="41">
        <v>27.65</v>
      </c>
      <c r="I280" s="41">
        <v>36.0</v>
      </c>
      <c r="J280" s="46">
        <v>19.0</v>
      </c>
      <c r="K280" s="41">
        <v>28.0</v>
      </c>
      <c r="L280" s="30"/>
      <c r="M280" s="30"/>
      <c r="N280" s="30"/>
      <c r="O280" s="30"/>
      <c r="P280" s="30"/>
      <c r="Q280" s="30"/>
      <c r="R280" s="30"/>
      <c r="S280" s="30"/>
      <c r="T280" s="30"/>
      <c r="U280" s="30"/>
      <c r="V280" s="30"/>
      <c r="W280" s="48"/>
      <c r="X280" s="35"/>
      <c r="Y280" s="36" t="b">
        <f>IF(Y279&lt;X279,TRUE,FALSE)</f>
        <v>0</v>
      </c>
      <c r="Z280" s="48"/>
      <c r="AA280" s="48"/>
      <c r="AB280" s="48"/>
      <c r="AC280" s="48"/>
      <c r="AD280" s="48"/>
      <c r="AE280" s="48"/>
      <c r="AF280" s="48"/>
      <c r="AG280" s="48"/>
    </row>
    <row r="281" ht="19.5" customHeight="1">
      <c r="A281" s="142">
        <v>140.0</v>
      </c>
      <c r="B281" s="59" t="s">
        <v>6</v>
      </c>
      <c r="C281" s="84">
        <v>817458.0</v>
      </c>
      <c r="D281" s="58" t="s">
        <v>646</v>
      </c>
      <c r="E281" s="20"/>
      <c r="F281" s="20" t="s">
        <v>299</v>
      </c>
      <c r="G281" s="21" t="s">
        <v>22</v>
      </c>
      <c r="H281" s="20"/>
      <c r="I281" s="20" t="s">
        <v>452</v>
      </c>
      <c r="J281" s="20" t="s">
        <v>453</v>
      </c>
      <c r="K281" s="20" t="s">
        <v>33</v>
      </c>
      <c r="L281" s="23">
        <v>178.94</v>
      </c>
      <c r="M281" s="40">
        <v>55.0</v>
      </c>
      <c r="N281" s="141">
        <f>M281*L281</f>
        <v>9841.7</v>
      </c>
      <c r="O281" s="24">
        <v>0.0</v>
      </c>
      <c r="P281" s="141">
        <f>O281*L281</f>
        <v>0</v>
      </c>
      <c r="Q281" s="40">
        <v>0.0</v>
      </c>
      <c r="R281" s="141">
        <f>Q281*L281</f>
        <v>0</v>
      </c>
      <c r="S281" s="24">
        <v>0.0</v>
      </c>
      <c r="T281" s="141">
        <f>S281*L281</f>
        <v>0</v>
      </c>
      <c r="U281" s="26">
        <f>M281+O281+Q281+S281</f>
        <v>55</v>
      </c>
      <c r="V281" s="27">
        <f>L281*U281</f>
        <v>9841.7</v>
      </c>
      <c r="W281" s="61"/>
      <c r="X281" s="28">
        <f>SMALL(E282:K282,1)+(SMALL(E282:K282,1)*0.5)</f>
        <v>224.985</v>
      </c>
      <c r="Y281" s="29">
        <f>LARGE(E282:K282,1)</f>
        <v>245.99</v>
      </c>
      <c r="Z281" s="48"/>
      <c r="AA281" s="48"/>
      <c r="AB281" s="48"/>
      <c r="AC281" s="48"/>
      <c r="AD281" s="48"/>
      <c r="AE281" s="48"/>
      <c r="AF281" s="48"/>
      <c r="AG281" s="48"/>
    </row>
    <row r="282" ht="81.75" customHeight="1">
      <c r="A282" s="30"/>
      <c r="B282" s="30"/>
      <c r="C282" s="30"/>
      <c r="D282" s="53"/>
      <c r="E282" s="41"/>
      <c r="F282" s="41">
        <v>175.0</v>
      </c>
      <c r="G282" s="46">
        <v>245.99</v>
      </c>
      <c r="H282" s="41"/>
      <c r="I282" s="41">
        <v>149.99</v>
      </c>
      <c r="J282" s="41">
        <v>198.8</v>
      </c>
      <c r="K282" s="41">
        <v>191.88</v>
      </c>
      <c r="L282" s="30"/>
      <c r="M282" s="30"/>
      <c r="N282" s="30"/>
      <c r="O282" s="30"/>
      <c r="P282" s="30"/>
      <c r="Q282" s="30"/>
      <c r="R282" s="30"/>
      <c r="S282" s="30"/>
      <c r="T282" s="30"/>
      <c r="U282" s="30"/>
      <c r="V282" s="30"/>
      <c r="W282" s="61"/>
      <c r="X282" s="35"/>
      <c r="Y282" s="36" t="b">
        <f>IF(Y281&lt;X281,TRUE,FALSE)</f>
        <v>0</v>
      </c>
      <c r="Z282" s="48"/>
      <c r="AA282" s="48"/>
      <c r="AB282" s="48"/>
      <c r="AC282" s="48"/>
      <c r="AD282" s="48"/>
      <c r="AE282" s="48"/>
      <c r="AF282" s="48"/>
      <c r="AG282" s="48"/>
    </row>
    <row r="283" ht="18.0" customHeight="1">
      <c r="A283" s="16">
        <v>141.0</v>
      </c>
      <c r="B283" s="59" t="s">
        <v>6</v>
      </c>
      <c r="C283" s="51">
        <v>817296.0</v>
      </c>
      <c r="D283" s="52" t="s">
        <v>647</v>
      </c>
      <c r="E283" s="20"/>
      <c r="F283" s="20"/>
      <c r="G283" s="21"/>
      <c r="H283" s="20"/>
      <c r="I283" s="20" t="s">
        <v>455</v>
      </c>
      <c r="J283" s="20" t="s">
        <v>29</v>
      </c>
      <c r="K283" s="20" t="s">
        <v>251</v>
      </c>
      <c r="L283" s="23">
        <v>34.83</v>
      </c>
      <c r="M283" s="40">
        <v>55.0</v>
      </c>
      <c r="N283" s="141">
        <f>M283*L283</f>
        <v>1915.65</v>
      </c>
      <c r="O283" s="24">
        <v>0.0</v>
      </c>
      <c r="P283" s="141">
        <f>O283*L283</f>
        <v>0</v>
      </c>
      <c r="Q283" s="40">
        <v>0.0</v>
      </c>
      <c r="R283" s="141">
        <f>Q283*L283</f>
        <v>0</v>
      </c>
      <c r="S283" s="24">
        <v>2.0</v>
      </c>
      <c r="T283" s="141">
        <f>S283*L283</f>
        <v>69.66</v>
      </c>
      <c r="U283" s="26">
        <f>M283+O283+Q283+S283</f>
        <v>57</v>
      </c>
      <c r="V283" s="27">
        <f>L283*U283</f>
        <v>1985.31</v>
      </c>
      <c r="W283" s="6"/>
      <c r="X283" s="28">
        <f>SMALL(E284:K284,1)+(SMALL(E284:K284,1)*0.5)</f>
        <v>45</v>
      </c>
      <c r="Y283" s="29">
        <f>LARGE(E284:K284,1)</f>
        <v>38</v>
      </c>
      <c r="Z283" s="6"/>
      <c r="AA283" s="6"/>
      <c r="AB283" s="6"/>
      <c r="AC283" s="6"/>
      <c r="AD283" s="6"/>
      <c r="AE283" s="6"/>
      <c r="AF283" s="6"/>
      <c r="AG283" s="6"/>
    </row>
    <row r="284" ht="33.75" customHeight="1">
      <c r="A284" s="30"/>
      <c r="B284" s="30"/>
      <c r="C284" s="30"/>
      <c r="D284" s="53"/>
      <c r="E284" s="41"/>
      <c r="F284" s="41"/>
      <c r="G284" s="42"/>
      <c r="H284" s="41"/>
      <c r="I284" s="41">
        <v>30.0</v>
      </c>
      <c r="J284" s="41">
        <v>36.5</v>
      </c>
      <c r="K284" s="41">
        <v>38.0</v>
      </c>
      <c r="L284" s="30"/>
      <c r="M284" s="30"/>
      <c r="N284" s="30"/>
      <c r="O284" s="30"/>
      <c r="P284" s="30"/>
      <c r="Q284" s="30"/>
      <c r="R284" s="30"/>
      <c r="S284" s="30"/>
      <c r="T284" s="30"/>
      <c r="U284" s="30"/>
      <c r="V284" s="30"/>
      <c r="W284" s="6"/>
      <c r="X284" s="35"/>
      <c r="Y284" s="36" t="b">
        <f>IF(Y283&lt;X283,TRUE,FALSE)</f>
        <v>1</v>
      </c>
      <c r="Z284" s="6"/>
      <c r="AA284" s="6"/>
      <c r="AB284" s="6"/>
      <c r="AC284" s="6"/>
      <c r="AD284" s="6"/>
      <c r="AE284" s="6"/>
      <c r="AF284" s="6"/>
      <c r="AG284" s="6"/>
    </row>
    <row r="285" ht="15.75" customHeight="1">
      <c r="A285" s="16">
        <v>142.0</v>
      </c>
      <c r="B285" s="76" t="s">
        <v>6</v>
      </c>
      <c r="C285" s="76">
        <v>796973.0</v>
      </c>
      <c r="D285" s="122" t="s">
        <v>648</v>
      </c>
      <c r="E285" s="20"/>
      <c r="F285" s="77"/>
      <c r="G285" s="21" t="s">
        <v>22</v>
      </c>
      <c r="H285" s="77"/>
      <c r="I285" s="20" t="s">
        <v>457</v>
      </c>
      <c r="J285" s="20" t="s">
        <v>458</v>
      </c>
      <c r="K285" s="20" t="s">
        <v>459</v>
      </c>
      <c r="L285" s="23">
        <v>56.88</v>
      </c>
      <c r="M285" s="78">
        <v>135.0</v>
      </c>
      <c r="N285" s="141">
        <f>M285*L285</f>
        <v>7678.8</v>
      </c>
      <c r="O285" s="24">
        <v>0.0</v>
      </c>
      <c r="P285" s="141">
        <f>O285*L285</f>
        <v>0</v>
      </c>
      <c r="Q285" s="40">
        <v>0.0</v>
      </c>
      <c r="R285" s="141">
        <f>Q285*L285</f>
        <v>0</v>
      </c>
      <c r="S285" s="40">
        <v>12.0</v>
      </c>
      <c r="T285" s="141">
        <f>S285*L285</f>
        <v>682.56</v>
      </c>
      <c r="U285" s="26">
        <f>M285+O285+Q285+S285</f>
        <v>147</v>
      </c>
      <c r="V285" s="27">
        <f>L285*U285</f>
        <v>8361.36</v>
      </c>
      <c r="X285" s="28">
        <f>SMALL(E286:K286,1)+(SMALL(E286:K286,1)*0.5)</f>
        <v>64.8</v>
      </c>
      <c r="Y285" s="29">
        <f>LARGE(E286:K286,1)</f>
        <v>60.5</v>
      </c>
    </row>
    <row r="286" ht="15.75" customHeight="1">
      <c r="A286" s="30"/>
      <c r="B286" s="30"/>
      <c r="C286" s="30"/>
      <c r="D286" s="30"/>
      <c r="E286" s="41"/>
      <c r="F286" s="79"/>
      <c r="G286" s="42">
        <v>60.23</v>
      </c>
      <c r="H286" s="79"/>
      <c r="I286" s="41">
        <v>43.2</v>
      </c>
      <c r="J286" s="41">
        <v>60.5</v>
      </c>
      <c r="K286" s="41">
        <v>49.9</v>
      </c>
      <c r="L286" s="30"/>
      <c r="M286" s="30"/>
      <c r="N286" s="30"/>
      <c r="O286" s="30"/>
      <c r="P286" s="30"/>
      <c r="Q286" s="30"/>
      <c r="R286" s="30"/>
      <c r="S286" s="30"/>
      <c r="T286" s="30"/>
      <c r="U286" s="30"/>
      <c r="V286" s="30"/>
      <c r="X286" s="35"/>
      <c r="Y286" s="36" t="b">
        <f>IF(Y285&lt;X285,TRUE,FALSE)</f>
        <v>1</v>
      </c>
    </row>
    <row r="287" ht="15.75" customHeight="1">
      <c r="A287" s="16">
        <v>143.0</v>
      </c>
      <c r="B287" s="76" t="s">
        <v>6</v>
      </c>
      <c r="C287" s="76">
        <v>796972.0</v>
      </c>
      <c r="D287" s="122" t="s">
        <v>649</v>
      </c>
      <c r="E287" s="20"/>
      <c r="F287" s="77"/>
      <c r="G287" s="21" t="s">
        <v>22</v>
      </c>
      <c r="H287" s="77"/>
      <c r="I287" s="20" t="s">
        <v>461</v>
      </c>
      <c r="J287" s="20" t="s">
        <v>462</v>
      </c>
      <c r="K287" s="20" t="s">
        <v>414</v>
      </c>
      <c r="L287" s="23">
        <v>31.2</v>
      </c>
      <c r="M287" s="78">
        <v>105.0</v>
      </c>
      <c r="N287" s="141">
        <f>M287*L287</f>
        <v>3276</v>
      </c>
      <c r="O287" s="24">
        <v>0.0</v>
      </c>
      <c r="P287" s="141">
        <f>O287*L287</f>
        <v>0</v>
      </c>
      <c r="Q287" s="40">
        <v>0.0</v>
      </c>
      <c r="R287" s="141">
        <f>Q287*L287</f>
        <v>0</v>
      </c>
      <c r="S287" s="40">
        <v>10.0</v>
      </c>
      <c r="T287" s="141">
        <f>S287*L287</f>
        <v>312</v>
      </c>
      <c r="U287" s="26">
        <f>M287+O287+Q287+S287</f>
        <v>115</v>
      </c>
      <c r="V287" s="27">
        <f>L287*U287</f>
        <v>3588</v>
      </c>
      <c r="X287" s="28">
        <f>SMALL(E288:K288,1)+(SMALL(E288:K288,1)*0.5)</f>
        <v>41.85</v>
      </c>
      <c r="Y287" s="29">
        <f>LARGE(E288:K288,1)</f>
        <v>35</v>
      </c>
    </row>
    <row r="288" ht="15.75" customHeight="1">
      <c r="A288" s="30"/>
      <c r="B288" s="30"/>
      <c r="C288" s="30"/>
      <c r="D288" s="30"/>
      <c r="E288" s="41"/>
      <c r="F288" s="79"/>
      <c r="G288" s="42">
        <v>35.0</v>
      </c>
      <c r="H288" s="79"/>
      <c r="I288" s="41">
        <v>31.9</v>
      </c>
      <c r="J288" s="41">
        <v>27.9</v>
      </c>
      <c r="K288" s="41">
        <v>30.0</v>
      </c>
      <c r="L288" s="30"/>
      <c r="M288" s="30"/>
      <c r="N288" s="30"/>
      <c r="O288" s="30"/>
      <c r="P288" s="30"/>
      <c r="Q288" s="30"/>
      <c r="R288" s="30"/>
      <c r="S288" s="30"/>
      <c r="T288" s="30"/>
      <c r="U288" s="30"/>
      <c r="V288" s="30"/>
      <c r="X288" s="35"/>
      <c r="Y288" s="36" t="b">
        <f>IF(Y287&lt;X287,TRUE,FALSE)</f>
        <v>1</v>
      </c>
    </row>
    <row r="289" ht="15.75" customHeight="1">
      <c r="A289" s="16">
        <v>144.0</v>
      </c>
      <c r="B289" s="76" t="s">
        <v>6</v>
      </c>
      <c r="C289" s="76">
        <v>796975.0</v>
      </c>
      <c r="D289" s="122" t="s">
        <v>650</v>
      </c>
      <c r="E289" s="20" t="s">
        <v>20</v>
      </c>
      <c r="F289" s="77"/>
      <c r="G289" s="21" t="s">
        <v>22</v>
      </c>
      <c r="H289" s="77"/>
      <c r="I289" s="20" t="s">
        <v>464</v>
      </c>
      <c r="J289" s="20" t="s">
        <v>462</v>
      </c>
      <c r="K289" s="20" t="s">
        <v>461</v>
      </c>
      <c r="L289" s="23">
        <v>8.91</v>
      </c>
      <c r="M289" s="78">
        <v>165.0</v>
      </c>
      <c r="N289" s="141">
        <f>M289*L289</f>
        <v>1470.15</v>
      </c>
      <c r="O289" s="24">
        <v>0.0</v>
      </c>
      <c r="P289" s="141">
        <f>O289*L289</f>
        <v>0</v>
      </c>
      <c r="Q289" s="40">
        <v>0.0</v>
      </c>
      <c r="R289" s="141">
        <f>Q289*L289</f>
        <v>0</v>
      </c>
      <c r="S289" s="40">
        <v>10.0</v>
      </c>
      <c r="T289" s="141">
        <f>S289*L289</f>
        <v>89.1</v>
      </c>
      <c r="U289" s="26">
        <f>M289+O289+Q289+S289</f>
        <v>175</v>
      </c>
      <c r="V289" s="27">
        <f>L289*U289</f>
        <v>1559.25</v>
      </c>
      <c r="X289" s="28">
        <f>SMALL(E290:K290,1)+(SMALL(E290:K290,1)*0.5)</f>
        <v>11.43</v>
      </c>
      <c r="Y289" s="29">
        <f>LARGE(E290:K290,1)</f>
        <v>10.22</v>
      </c>
    </row>
    <row r="290" ht="15.75" customHeight="1">
      <c r="A290" s="30"/>
      <c r="B290" s="30"/>
      <c r="C290" s="30"/>
      <c r="D290" s="30"/>
      <c r="E290" s="41">
        <v>10.22</v>
      </c>
      <c r="F290" s="79"/>
      <c r="G290" s="42">
        <v>7.62</v>
      </c>
      <c r="H290" s="79"/>
      <c r="I290" s="41">
        <v>7.9</v>
      </c>
      <c r="J290" s="41">
        <v>8.9</v>
      </c>
      <c r="K290" s="41">
        <v>9.9</v>
      </c>
      <c r="L290" s="30"/>
      <c r="M290" s="30"/>
      <c r="N290" s="30"/>
      <c r="O290" s="30"/>
      <c r="P290" s="30"/>
      <c r="Q290" s="30"/>
      <c r="R290" s="30"/>
      <c r="S290" s="30"/>
      <c r="T290" s="30"/>
      <c r="U290" s="30"/>
      <c r="V290" s="30"/>
      <c r="X290" s="35"/>
      <c r="Y290" s="36" t="b">
        <f>IF(Y289&lt;X289,TRUE,FALSE)</f>
        <v>1</v>
      </c>
    </row>
    <row r="291" ht="15.75" customHeight="1">
      <c r="A291" s="16">
        <v>145.0</v>
      </c>
      <c r="B291" s="76" t="s">
        <v>6</v>
      </c>
      <c r="C291" s="76">
        <v>796977.0</v>
      </c>
      <c r="D291" s="122" t="s">
        <v>651</v>
      </c>
      <c r="E291" s="20" t="s">
        <v>20</v>
      </c>
      <c r="F291" s="77"/>
      <c r="G291" s="21" t="s">
        <v>22</v>
      </c>
      <c r="H291" s="77"/>
      <c r="I291" s="20" t="s">
        <v>466</v>
      </c>
      <c r="J291" s="20" t="s">
        <v>462</v>
      </c>
      <c r="K291" s="20" t="s">
        <v>467</v>
      </c>
      <c r="L291" s="23">
        <v>5.82</v>
      </c>
      <c r="M291" s="78">
        <v>165.0</v>
      </c>
      <c r="N291" s="141">
        <f>M291*L291</f>
        <v>960.3</v>
      </c>
      <c r="O291" s="24">
        <v>0.0</v>
      </c>
      <c r="P291" s="141">
        <f>O291*L291</f>
        <v>0</v>
      </c>
      <c r="Q291" s="40">
        <v>0.0</v>
      </c>
      <c r="R291" s="141">
        <f>Q291*L291</f>
        <v>0</v>
      </c>
      <c r="S291" s="40">
        <v>12.0</v>
      </c>
      <c r="T291" s="141">
        <f>S291*L291</f>
        <v>69.84</v>
      </c>
      <c r="U291" s="26">
        <f>M291+O291+Q291+S291</f>
        <v>177</v>
      </c>
      <c r="V291" s="27">
        <f>L291*U291</f>
        <v>1030.14</v>
      </c>
      <c r="X291" s="28">
        <f>SMALL(E292:K292,1)+(SMALL(E292:K292,1)*0.5)</f>
        <v>7.35</v>
      </c>
      <c r="Y291" s="29">
        <f>LARGE(E292:K292,1)</f>
        <v>6.64</v>
      </c>
    </row>
    <row r="292" ht="15.75" customHeight="1">
      <c r="A292" s="30"/>
      <c r="B292" s="30"/>
      <c r="C292" s="30"/>
      <c r="D292" s="30"/>
      <c r="E292" s="41">
        <v>6.64</v>
      </c>
      <c r="F292" s="79"/>
      <c r="G292" s="42">
        <v>6.09</v>
      </c>
      <c r="H292" s="79"/>
      <c r="I292" s="41">
        <v>4.99</v>
      </c>
      <c r="J292" s="41">
        <v>6.5</v>
      </c>
      <c r="K292" s="41">
        <v>4.9</v>
      </c>
      <c r="L292" s="30"/>
      <c r="M292" s="30"/>
      <c r="N292" s="30"/>
      <c r="O292" s="30"/>
      <c r="P292" s="30"/>
      <c r="Q292" s="30"/>
      <c r="R292" s="30"/>
      <c r="S292" s="30"/>
      <c r="T292" s="30"/>
      <c r="U292" s="30"/>
      <c r="V292" s="30"/>
      <c r="X292" s="35"/>
      <c r="Y292" s="36" t="b">
        <f>IF(Y291&lt;X291,TRUE,FALSE)</f>
        <v>1</v>
      </c>
    </row>
    <row r="293" ht="15.75" customHeight="1">
      <c r="A293" s="16">
        <v>146.0</v>
      </c>
      <c r="B293" s="76" t="s">
        <v>6</v>
      </c>
      <c r="C293" s="76">
        <v>22367.0</v>
      </c>
      <c r="D293" s="123" t="s">
        <v>652</v>
      </c>
      <c r="E293" s="20"/>
      <c r="F293" s="77"/>
      <c r="G293" s="21" t="s">
        <v>22</v>
      </c>
      <c r="H293" s="77"/>
      <c r="I293" s="20" t="s">
        <v>469</v>
      </c>
      <c r="J293" s="20" t="s">
        <v>470</v>
      </c>
      <c r="K293" s="20" t="s">
        <v>462</v>
      </c>
      <c r="L293" s="23">
        <v>30.2</v>
      </c>
      <c r="M293" s="78">
        <v>150.0</v>
      </c>
      <c r="N293" s="141">
        <f>M293*L293</f>
        <v>4530</v>
      </c>
      <c r="O293" s="24">
        <v>0.0</v>
      </c>
      <c r="P293" s="141">
        <f>O293*L293</f>
        <v>0</v>
      </c>
      <c r="Q293" s="40">
        <v>0.0</v>
      </c>
      <c r="R293" s="141">
        <f>Q293*L293</f>
        <v>0</v>
      </c>
      <c r="S293" s="40">
        <v>12.0</v>
      </c>
      <c r="T293" s="141">
        <f>S293*L293</f>
        <v>362.4</v>
      </c>
      <c r="U293" s="26">
        <f>M293+O293+Q293+S293</f>
        <v>162</v>
      </c>
      <c r="V293" s="27">
        <f>L293*U293</f>
        <v>4892.4</v>
      </c>
      <c r="X293" s="28">
        <f>SMALL(E294:K294,1)+(SMALL(E294:K294,1)*0.5)</f>
        <v>37.5</v>
      </c>
      <c r="Y293" s="29">
        <f>LARGE(E294:K294,1)</f>
        <v>35.9</v>
      </c>
    </row>
    <row r="294" ht="42.0" customHeight="1">
      <c r="A294" s="30"/>
      <c r="B294" s="30"/>
      <c r="C294" s="30"/>
      <c r="D294" s="30"/>
      <c r="E294" s="41"/>
      <c r="F294" s="79"/>
      <c r="G294" s="42">
        <v>25.0</v>
      </c>
      <c r="H294" s="79"/>
      <c r="I294" s="41">
        <v>30.0</v>
      </c>
      <c r="J294" s="41">
        <v>29.9</v>
      </c>
      <c r="K294" s="41">
        <v>35.9</v>
      </c>
      <c r="L294" s="30"/>
      <c r="M294" s="30"/>
      <c r="N294" s="30"/>
      <c r="O294" s="30"/>
      <c r="P294" s="30"/>
      <c r="Q294" s="30"/>
      <c r="R294" s="30"/>
      <c r="S294" s="30"/>
      <c r="T294" s="30"/>
      <c r="U294" s="30"/>
      <c r="V294" s="30"/>
      <c r="X294" s="35"/>
      <c r="Y294" s="36" t="b">
        <f>IF(Y293&lt;X293,TRUE,FALSE)</f>
        <v>1</v>
      </c>
    </row>
    <row r="295" ht="15.75" customHeight="1">
      <c r="A295" s="16">
        <v>147.0</v>
      </c>
      <c r="B295" s="76" t="s">
        <v>6</v>
      </c>
      <c r="C295" s="76">
        <v>800632.0</v>
      </c>
      <c r="D295" s="123" t="s">
        <v>653</v>
      </c>
      <c r="E295" s="20"/>
      <c r="F295" s="77"/>
      <c r="G295" s="21"/>
      <c r="H295" s="77"/>
      <c r="I295" s="20" t="s">
        <v>472</v>
      </c>
      <c r="J295" s="124" t="s">
        <v>473</v>
      </c>
      <c r="K295" s="20" t="s">
        <v>474</v>
      </c>
      <c r="L295" s="23">
        <v>8.3</v>
      </c>
      <c r="M295" s="78">
        <v>160.0</v>
      </c>
      <c r="N295" s="141">
        <f>M295*L295</f>
        <v>1328</v>
      </c>
      <c r="O295" s="24">
        <v>0.0</v>
      </c>
      <c r="P295" s="141">
        <f>O295*L295</f>
        <v>0</v>
      </c>
      <c r="Q295" s="40">
        <v>0.0</v>
      </c>
      <c r="R295" s="141">
        <f>Q295*L295</f>
        <v>0</v>
      </c>
      <c r="S295" s="40">
        <v>10.0</v>
      </c>
      <c r="T295" s="141">
        <f>S295*L295</f>
        <v>83</v>
      </c>
      <c r="U295" s="26">
        <f>M295+O295+Q295+S295</f>
        <v>170</v>
      </c>
      <c r="V295" s="27">
        <f>L295*U295</f>
        <v>1411</v>
      </c>
      <c r="X295" s="28">
        <f>SMALL(E296:K296,1)+(SMALL(E296:K296,1)*0.5)</f>
        <v>9.75</v>
      </c>
      <c r="Y295" s="29">
        <f>LARGE(E296:K296,1)</f>
        <v>9.5</v>
      </c>
    </row>
    <row r="296" ht="25.5" customHeight="1">
      <c r="A296" s="30"/>
      <c r="B296" s="30"/>
      <c r="C296" s="30"/>
      <c r="D296" s="30"/>
      <c r="E296" s="41"/>
      <c r="F296" s="79"/>
      <c r="G296" s="42"/>
      <c r="H296" s="79"/>
      <c r="I296" s="41">
        <v>8.9</v>
      </c>
      <c r="J296" s="41">
        <v>6.5</v>
      </c>
      <c r="K296" s="41">
        <v>9.5</v>
      </c>
      <c r="L296" s="30"/>
      <c r="M296" s="30"/>
      <c r="N296" s="30"/>
      <c r="O296" s="30"/>
      <c r="P296" s="30"/>
      <c r="Q296" s="30"/>
      <c r="R296" s="30"/>
      <c r="S296" s="30"/>
      <c r="T296" s="30"/>
      <c r="U296" s="30"/>
      <c r="V296" s="30"/>
      <c r="X296" s="35"/>
      <c r="Y296" s="36" t="b">
        <f>IF(Y295&lt;X295,TRUE,FALSE)</f>
        <v>1</v>
      </c>
    </row>
    <row r="297" ht="21.0" customHeight="1">
      <c r="A297" s="16">
        <v>148.0</v>
      </c>
      <c r="B297" s="59" t="s">
        <v>6</v>
      </c>
      <c r="C297" s="18">
        <v>817329.0</v>
      </c>
      <c r="D297" s="99" t="s">
        <v>654</v>
      </c>
      <c r="E297" s="20"/>
      <c r="F297" s="20" t="s">
        <v>145</v>
      </c>
      <c r="G297" s="21" t="s">
        <v>22</v>
      </c>
      <c r="H297" s="20"/>
      <c r="I297" s="20" t="s">
        <v>476</v>
      </c>
      <c r="J297" s="20" t="s">
        <v>203</v>
      </c>
      <c r="K297" s="20" t="s">
        <v>26</v>
      </c>
      <c r="L297" s="23">
        <v>75.03</v>
      </c>
      <c r="M297" s="40">
        <v>70.0</v>
      </c>
      <c r="N297" s="141">
        <f>M297*L297</f>
        <v>5252.1</v>
      </c>
      <c r="O297" s="24">
        <v>0.0</v>
      </c>
      <c r="P297" s="141">
        <f>O297*L297</f>
        <v>0</v>
      </c>
      <c r="Q297" s="40">
        <v>0.0</v>
      </c>
      <c r="R297" s="141">
        <f>Q297*L297</f>
        <v>0</v>
      </c>
      <c r="S297" s="40">
        <v>0.0</v>
      </c>
      <c r="T297" s="141">
        <f>S297*L297</f>
        <v>0</v>
      </c>
      <c r="U297" s="26">
        <f>M297+O297+Q297+S297</f>
        <v>70</v>
      </c>
      <c r="V297" s="27">
        <f>L297*U297</f>
        <v>5252.1</v>
      </c>
      <c r="W297" s="6"/>
      <c r="X297" s="28">
        <f>SMALL(E298:K298,1)+(SMALL(E298:K298,1)*0.5)</f>
        <v>43.5</v>
      </c>
      <c r="Y297" s="29">
        <f>LARGE(E298:K298,1)</f>
        <v>106.7</v>
      </c>
      <c r="Z297" s="6"/>
      <c r="AA297" s="6"/>
      <c r="AB297" s="6"/>
      <c r="AC297" s="6"/>
      <c r="AD297" s="6"/>
      <c r="AE297" s="6"/>
      <c r="AF297" s="6"/>
      <c r="AG297" s="6"/>
    </row>
    <row r="298" ht="57.75" customHeight="1">
      <c r="A298" s="30"/>
      <c r="B298" s="30"/>
      <c r="C298" s="30"/>
      <c r="D298" s="53"/>
      <c r="E298" s="41"/>
      <c r="F298" s="41">
        <v>65.3</v>
      </c>
      <c r="G298" s="70">
        <v>29.0</v>
      </c>
      <c r="H298" s="41"/>
      <c r="I298" s="41">
        <v>79.9</v>
      </c>
      <c r="J298" s="46">
        <v>106.7</v>
      </c>
      <c r="K298" s="41">
        <v>79.9</v>
      </c>
      <c r="L298" s="30"/>
      <c r="M298" s="30"/>
      <c r="N298" s="30"/>
      <c r="O298" s="30"/>
      <c r="P298" s="30"/>
      <c r="Q298" s="30"/>
      <c r="R298" s="30"/>
      <c r="S298" s="30"/>
      <c r="T298" s="30"/>
      <c r="U298" s="30"/>
      <c r="V298" s="30"/>
      <c r="W298" s="6"/>
      <c r="X298" s="35"/>
      <c r="Y298" s="36" t="b">
        <f>IF(Y297&lt;X297,TRUE,FALSE)</f>
        <v>0</v>
      </c>
      <c r="Z298" s="6"/>
      <c r="AA298" s="6"/>
      <c r="AB298" s="6"/>
      <c r="AC298" s="6"/>
      <c r="AD298" s="6"/>
      <c r="AE298" s="6"/>
      <c r="AF298" s="6"/>
      <c r="AG298" s="6"/>
    </row>
    <row r="299" ht="19.5" customHeight="1">
      <c r="A299" s="16">
        <v>149.0</v>
      </c>
      <c r="B299" s="17" t="s">
        <v>6</v>
      </c>
      <c r="C299" s="37">
        <v>794534.0</v>
      </c>
      <c r="D299" s="38" t="s">
        <v>655</v>
      </c>
      <c r="E299" s="20"/>
      <c r="F299" s="20"/>
      <c r="G299" s="21" t="s">
        <v>22</v>
      </c>
      <c r="H299" s="20" t="s">
        <v>117</v>
      </c>
      <c r="I299" s="20" t="s">
        <v>478</v>
      </c>
      <c r="J299" s="20" t="s">
        <v>250</v>
      </c>
      <c r="K299" s="20" t="s">
        <v>25</v>
      </c>
      <c r="L299" s="23">
        <v>33.47</v>
      </c>
      <c r="M299" s="40">
        <v>63.0</v>
      </c>
      <c r="N299" s="141">
        <f>M299*L299</f>
        <v>2108.61</v>
      </c>
      <c r="O299" s="24">
        <v>0.0</v>
      </c>
      <c r="P299" s="141">
        <f>O299*L299</f>
        <v>0</v>
      </c>
      <c r="Q299" s="40">
        <v>2.0</v>
      </c>
      <c r="R299" s="141">
        <f>Q299*L299</f>
        <v>66.94</v>
      </c>
      <c r="S299" s="40">
        <v>12.0</v>
      </c>
      <c r="T299" s="141">
        <f>S299*L299</f>
        <v>401.64</v>
      </c>
      <c r="U299" s="26">
        <f>M299+O299+Q299+S299</f>
        <v>77</v>
      </c>
      <c r="V299" s="27">
        <f>L299*U299</f>
        <v>2577.19</v>
      </c>
      <c r="W299" s="48"/>
      <c r="X299" s="28">
        <f>SMALL(E300:K300,1)+(SMALL(E300:K300,1)*0.5)</f>
        <v>33.57</v>
      </c>
      <c r="Y299" s="29">
        <f>LARGE(E300:K300,1)</f>
        <v>37</v>
      </c>
      <c r="Z299" s="48"/>
      <c r="AA299" s="48"/>
      <c r="AB299" s="48"/>
      <c r="AC299" s="48"/>
      <c r="AD299" s="48"/>
      <c r="AE299" s="48"/>
      <c r="AF299" s="48"/>
      <c r="AG299" s="48"/>
    </row>
    <row r="300" ht="19.5" customHeight="1">
      <c r="A300" s="30"/>
      <c r="B300" s="30"/>
      <c r="C300" s="30"/>
      <c r="D300" s="30"/>
      <c r="E300" s="41"/>
      <c r="F300" s="41"/>
      <c r="G300" s="42">
        <v>27.99</v>
      </c>
      <c r="H300" s="46">
        <v>22.38</v>
      </c>
      <c r="I300" s="41">
        <v>34.0</v>
      </c>
      <c r="J300" s="41">
        <v>34.9</v>
      </c>
      <c r="K300" s="41">
        <v>37.0</v>
      </c>
      <c r="L300" s="30"/>
      <c r="M300" s="30"/>
      <c r="N300" s="30"/>
      <c r="O300" s="30"/>
      <c r="P300" s="30"/>
      <c r="Q300" s="30"/>
      <c r="R300" s="30"/>
      <c r="S300" s="30"/>
      <c r="T300" s="30"/>
      <c r="U300" s="30"/>
      <c r="V300" s="30"/>
      <c r="W300" s="48"/>
      <c r="X300" s="35"/>
      <c r="Y300" s="36" t="b">
        <f>IF(Y299&lt;X299,TRUE,FALSE)</f>
        <v>0</v>
      </c>
      <c r="Z300" s="48"/>
      <c r="AA300" s="48"/>
      <c r="AB300" s="48"/>
      <c r="AC300" s="48"/>
      <c r="AD300" s="48"/>
      <c r="AE300" s="48"/>
      <c r="AF300" s="48"/>
      <c r="AG300" s="48"/>
    </row>
    <row r="301" ht="19.5" customHeight="1">
      <c r="A301" s="16">
        <v>150.0</v>
      </c>
      <c r="B301" s="17" t="s">
        <v>6</v>
      </c>
      <c r="C301" s="18">
        <v>800212.0</v>
      </c>
      <c r="D301" s="125" t="s">
        <v>656</v>
      </c>
      <c r="E301" s="20" t="s">
        <v>20</v>
      </c>
      <c r="F301" s="20"/>
      <c r="G301" s="21"/>
      <c r="H301" s="20" t="s">
        <v>176</v>
      </c>
      <c r="I301" s="20" t="s">
        <v>480</v>
      </c>
      <c r="J301" s="20" t="s">
        <v>481</v>
      </c>
      <c r="K301" s="20" t="s">
        <v>482</v>
      </c>
      <c r="L301" s="23">
        <v>748.34</v>
      </c>
      <c r="M301" s="40">
        <v>3.0</v>
      </c>
      <c r="N301" s="141">
        <f>M301*L301</f>
        <v>2245.02</v>
      </c>
      <c r="O301" s="24">
        <v>0.0</v>
      </c>
      <c r="P301" s="141">
        <f>O301*L301</f>
        <v>0</v>
      </c>
      <c r="Q301" s="40">
        <v>0.0</v>
      </c>
      <c r="R301" s="141">
        <f>Q301*L301</f>
        <v>0</v>
      </c>
      <c r="S301" s="40">
        <v>9.0</v>
      </c>
      <c r="T301" s="141">
        <f>S301*L301</f>
        <v>6735.06</v>
      </c>
      <c r="U301" s="26">
        <f>M301+O301+Q301+S301</f>
        <v>12</v>
      </c>
      <c r="V301" s="27">
        <f>L301*U301</f>
        <v>8980.08</v>
      </c>
      <c r="W301" s="48"/>
      <c r="X301" s="28">
        <f>SMALL(E302:K302,1)+(SMALL(E302:K302,1)*0.5)</f>
        <v>953.025</v>
      </c>
      <c r="Y301" s="29">
        <f>LARGE(E302:K302,1)</f>
        <v>917.99</v>
      </c>
      <c r="Z301" s="48"/>
      <c r="AA301" s="48"/>
      <c r="AB301" s="48"/>
      <c r="AC301" s="48"/>
      <c r="AD301" s="48"/>
      <c r="AE301" s="48"/>
      <c r="AF301" s="48"/>
      <c r="AG301" s="48"/>
    </row>
    <row r="302" ht="44.25" customHeight="1">
      <c r="A302" s="30"/>
      <c r="B302" s="30"/>
      <c r="C302" s="30"/>
      <c r="D302" s="30"/>
      <c r="E302" s="41">
        <v>714.94</v>
      </c>
      <c r="F302" s="41"/>
      <c r="G302" s="42"/>
      <c r="H302" s="41">
        <v>790.0</v>
      </c>
      <c r="I302" s="41">
        <v>635.35</v>
      </c>
      <c r="J302" s="41">
        <v>683.41</v>
      </c>
      <c r="K302" s="41">
        <v>917.99</v>
      </c>
      <c r="L302" s="30"/>
      <c r="M302" s="30"/>
      <c r="N302" s="30"/>
      <c r="O302" s="30"/>
      <c r="P302" s="30"/>
      <c r="Q302" s="30"/>
      <c r="R302" s="30"/>
      <c r="S302" s="30"/>
      <c r="T302" s="30"/>
      <c r="U302" s="30"/>
      <c r="V302" s="30"/>
      <c r="W302" s="48"/>
      <c r="X302" s="35"/>
      <c r="Y302" s="36" t="b">
        <f>IF(Y301&lt;X301,TRUE,FALSE)</f>
        <v>1</v>
      </c>
      <c r="Z302" s="48"/>
      <c r="AA302" s="48"/>
      <c r="AB302" s="48"/>
      <c r="AC302" s="48"/>
      <c r="AD302" s="48"/>
      <c r="AE302" s="48"/>
      <c r="AF302" s="48"/>
      <c r="AG302" s="48"/>
    </row>
    <row r="303" ht="22.5" customHeight="1">
      <c r="A303" s="16">
        <v>151.0</v>
      </c>
      <c r="B303" s="59" t="s">
        <v>6</v>
      </c>
      <c r="C303" s="51">
        <v>817309.0</v>
      </c>
      <c r="D303" s="60" t="s">
        <v>657</v>
      </c>
      <c r="E303" s="20"/>
      <c r="F303" s="20"/>
      <c r="G303" s="21" t="s">
        <v>22</v>
      </c>
      <c r="H303" s="20"/>
      <c r="I303" s="20" t="s">
        <v>92</v>
      </c>
      <c r="J303" s="20" t="s">
        <v>135</v>
      </c>
      <c r="K303" s="20" t="s">
        <v>136</v>
      </c>
      <c r="L303" s="23">
        <v>207.1</v>
      </c>
      <c r="M303" s="40">
        <v>30.0</v>
      </c>
      <c r="N303" s="141">
        <f>M303*L303</f>
        <v>6213</v>
      </c>
      <c r="O303" s="24">
        <v>0.0</v>
      </c>
      <c r="P303" s="141">
        <f>O303*L303</f>
        <v>0</v>
      </c>
      <c r="Q303" s="40">
        <v>1.0</v>
      </c>
      <c r="R303" s="141">
        <f>Q303*L303</f>
        <v>207.1</v>
      </c>
      <c r="S303" s="24">
        <v>0.0</v>
      </c>
      <c r="T303" s="141">
        <f>S303*L303</f>
        <v>0</v>
      </c>
      <c r="U303" s="26">
        <f>M303+O303+Q303+S303</f>
        <v>31</v>
      </c>
      <c r="V303" s="27">
        <f>L303*U303</f>
        <v>6420.1</v>
      </c>
      <c r="W303" s="6"/>
      <c r="X303" s="28">
        <f>SMALL(E304:K304,1)+(SMALL(E304:K304,1)*0.5)</f>
        <v>294.75</v>
      </c>
      <c r="Y303" s="29">
        <f>LARGE(E304:K304,1)</f>
        <v>310.91</v>
      </c>
      <c r="Z303" s="6"/>
      <c r="AA303" s="6"/>
      <c r="AB303" s="6"/>
      <c r="AC303" s="6"/>
      <c r="AD303" s="6"/>
      <c r="AE303" s="6"/>
      <c r="AF303" s="6"/>
      <c r="AG303" s="6"/>
    </row>
    <row r="304" ht="47.25" customHeight="1">
      <c r="A304" s="30"/>
      <c r="B304" s="30"/>
      <c r="C304" s="30"/>
      <c r="D304" s="53"/>
      <c r="E304" s="41"/>
      <c r="F304" s="41"/>
      <c r="G304" s="70">
        <v>310.91</v>
      </c>
      <c r="H304" s="41"/>
      <c r="I304" s="41">
        <v>207.4</v>
      </c>
      <c r="J304" s="41">
        <v>196.5</v>
      </c>
      <c r="K304" s="41">
        <v>217.4</v>
      </c>
      <c r="L304" s="30"/>
      <c r="M304" s="30"/>
      <c r="N304" s="30"/>
      <c r="O304" s="30"/>
      <c r="P304" s="30"/>
      <c r="Q304" s="30"/>
      <c r="R304" s="30"/>
      <c r="S304" s="30"/>
      <c r="T304" s="30"/>
      <c r="U304" s="30"/>
      <c r="V304" s="30"/>
      <c r="W304" s="6"/>
      <c r="X304" s="35"/>
      <c r="Y304" s="36" t="b">
        <f>IF(Y303&lt;X303,TRUE,FALSE)</f>
        <v>0</v>
      </c>
      <c r="Z304" s="6"/>
      <c r="AA304" s="6"/>
      <c r="AB304" s="6"/>
      <c r="AC304" s="6"/>
      <c r="AD304" s="6"/>
      <c r="AE304" s="6"/>
      <c r="AF304" s="6"/>
      <c r="AG304" s="6"/>
    </row>
    <row r="305" ht="19.5" customHeight="1">
      <c r="A305" s="16">
        <v>152.0</v>
      </c>
      <c r="B305" s="17" t="s">
        <v>6</v>
      </c>
      <c r="C305" s="120">
        <v>797759.0</v>
      </c>
      <c r="D305" s="38" t="s">
        <v>658</v>
      </c>
      <c r="E305" s="20"/>
      <c r="F305" s="20"/>
      <c r="G305" s="21"/>
      <c r="H305" s="20"/>
      <c r="I305" s="20" t="s">
        <v>485</v>
      </c>
      <c r="J305" s="20" t="s">
        <v>354</v>
      </c>
      <c r="K305" s="20" t="s">
        <v>486</v>
      </c>
      <c r="L305" s="23">
        <v>80.56</v>
      </c>
      <c r="M305" s="40">
        <v>48.0</v>
      </c>
      <c r="N305" s="141">
        <f>M305*L305</f>
        <v>3866.88</v>
      </c>
      <c r="O305" s="24">
        <v>13.0</v>
      </c>
      <c r="P305" s="141">
        <f>O305*L305</f>
        <v>1047.28</v>
      </c>
      <c r="Q305" s="40">
        <v>2.0</v>
      </c>
      <c r="R305" s="141">
        <f>Q305*L305</f>
        <v>161.12</v>
      </c>
      <c r="S305" s="40">
        <v>1.0</v>
      </c>
      <c r="T305" s="141">
        <f>S305*L305</f>
        <v>80.56</v>
      </c>
      <c r="U305" s="26">
        <f>M305+O305+Q305+S305</f>
        <v>64</v>
      </c>
      <c r="V305" s="27">
        <f>L305*U305</f>
        <v>5155.84</v>
      </c>
      <c r="W305" s="48"/>
      <c r="X305" s="28">
        <f>SMALL(E306:K306,1)+(SMALL(E306:K306,1)*0.5)</f>
        <v>101.85</v>
      </c>
      <c r="Y305" s="29">
        <f>LARGE(E306:K306,1)</f>
        <v>103.99</v>
      </c>
      <c r="Z305" s="48"/>
      <c r="AA305" s="48"/>
      <c r="AB305" s="48"/>
      <c r="AC305" s="48"/>
      <c r="AD305" s="48"/>
      <c r="AE305" s="48"/>
      <c r="AF305" s="48"/>
      <c r="AG305" s="48"/>
    </row>
    <row r="306" ht="19.5" customHeight="1">
      <c r="A306" s="30"/>
      <c r="B306" s="30"/>
      <c r="C306" s="121"/>
      <c r="D306" s="30"/>
      <c r="E306" s="41"/>
      <c r="F306" s="41"/>
      <c r="G306" s="42"/>
      <c r="H306" s="41"/>
      <c r="I306" s="41">
        <v>69.8</v>
      </c>
      <c r="J306" s="41">
        <v>103.99</v>
      </c>
      <c r="K306" s="41">
        <v>67.9</v>
      </c>
      <c r="L306" s="30"/>
      <c r="M306" s="30"/>
      <c r="N306" s="30"/>
      <c r="O306" s="30"/>
      <c r="P306" s="30"/>
      <c r="Q306" s="30"/>
      <c r="R306" s="30"/>
      <c r="S306" s="30"/>
      <c r="T306" s="30"/>
      <c r="U306" s="30"/>
      <c r="V306" s="30"/>
      <c r="W306" s="48"/>
      <c r="X306" s="35"/>
      <c r="Y306" s="36" t="b">
        <f>IF(Y305&lt;X305,TRUE,FALSE)</f>
        <v>0</v>
      </c>
      <c r="Z306" s="48"/>
      <c r="AA306" s="48"/>
      <c r="AB306" s="48"/>
      <c r="AC306" s="48"/>
      <c r="AD306" s="48"/>
      <c r="AE306" s="48"/>
      <c r="AF306" s="48"/>
      <c r="AG306" s="48"/>
    </row>
    <row r="307" ht="19.5" customHeight="1">
      <c r="A307" s="16">
        <v>153.0</v>
      </c>
      <c r="B307" s="17" t="s">
        <v>6</v>
      </c>
      <c r="C307" s="120">
        <v>799821.0</v>
      </c>
      <c r="D307" s="126" t="s">
        <v>659</v>
      </c>
      <c r="E307" s="20"/>
      <c r="F307" s="20"/>
      <c r="G307" s="21" t="s">
        <v>22</v>
      </c>
      <c r="H307" s="20" t="s">
        <v>117</v>
      </c>
      <c r="I307" s="20" t="s">
        <v>488</v>
      </c>
      <c r="J307" s="20" t="s">
        <v>489</v>
      </c>
      <c r="K307" s="20" t="s">
        <v>442</v>
      </c>
      <c r="L307" s="23">
        <v>76.13</v>
      </c>
      <c r="M307" s="40">
        <v>50.0</v>
      </c>
      <c r="N307" s="141">
        <f>M307*L307</f>
        <v>3806.5</v>
      </c>
      <c r="O307" s="24">
        <v>5.0</v>
      </c>
      <c r="P307" s="141">
        <f>O307*L307</f>
        <v>380.65</v>
      </c>
      <c r="Q307" s="40">
        <v>0.0</v>
      </c>
      <c r="R307" s="141">
        <f>Q307*L307</f>
        <v>0</v>
      </c>
      <c r="S307" s="40">
        <v>0.0</v>
      </c>
      <c r="T307" s="141">
        <f>S307*L307</f>
        <v>0</v>
      </c>
      <c r="U307" s="26">
        <f>M307+O307+Q307+S307</f>
        <v>55</v>
      </c>
      <c r="V307" s="27">
        <f>L307*U307</f>
        <v>4187.15</v>
      </c>
      <c r="W307" s="48"/>
      <c r="X307" s="28">
        <f>SMALL(E308:K308,1)+(SMALL(E308:K308,1)*0.5)</f>
        <v>81</v>
      </c>
      <c r="Y307" s="29">
        <f>LARGE(E308:K308,1)</f>
        <v>84.9</v>
      </c>
      <c r="Z307" s="48"/>
      <c r="AA307" s="48"/>
      <c r="AB307" s="48"/>
      <c r="AC307" s="48"/>
      <c r="AD307" s="48"/>
      <c r="AE307" s="48"/>
      <c r="AF307" s="48"/>
      <c r="AG307" s="48"/>
    </row>
    <row r="308" ht="19.5" customHeight="1">
      <c r="A308" s="30"/>
      <c r="B308" s="30"/>
      <c r="C308" s="121"/>
      <c r="D308" s="30"/>
      <c r="E308" s="41"/>
      <c r="F308" s="41"/>
      <c r="G308" s="70">
        <v>54.0</v>
      </c>
      <c r="H308" s="46">
        <v>56.45</v>
      </c>
      <c r="I308" s="41">
        <v>58.9</v>
      </c>
      <c r="J308" s="41">
        <v>84.59</v>
      </c>
      <c r="K308" s="41">
        <v>84.9</v>
      </c>
      <c r="L308" s="30"/>
      <c r="M308" s="30"/>
      <c r="N308" s="30"/>
      <c r="O308" s="30"/>
      <c r="P308" s="30"/>
      <c r="Q308" s="30"/>
      <c r="R308" s="30"/>
      <c r="S308" s="30"/>
      <c r="T308" s="30"/>
      <c r="U308" s="30"/>
      <c r="V308" s="30"/>
      <c r="W308" s="48"/>
      <c r="X308" s="35"/>
      <c r="Y308" s="36" t="b">
        <f>IF(Y307&lt;X307,TRUE,FALSE)</f>
        <v>0</v>
      </c>
      <c r="Z308" s="48"/>
      <c r="AA308" s="48"/>
      <c r="AB308" s="48"/>
      <c r="AC308" s="48"/>
      <c r="AD308" s="48"/>
      <c r="AE308" s="48"/>
      <c r="AF308" s="48"/>
      <c r="AG308" s="48"/>
    </row>
    <row r="309" ht="20.25" customHeight="1">
      <c r="A309" s="16">
        <v>154.0</v>
      </c>
      <c r="B309" s="17" t="s">
        <v>6</v>
      </c>
      <c r="C309" s="51">
        <v>817317.0</v>
      </c>
      <c r="D309" s="52" t="s">
        <v>660</v>
      </c>
      <c r="E309" s="20"/>
      <c r="F309" s="20"/>
      <c r="G309" s="21" t="s">
        <v>22</v>
      </c>
      <c r="H309" s="20"/>
      <c r="I309" s="20" t="s">
        <v>491</v>
      </c>
      <c r="J309" s="20" t="s">
        <v>492</v>
      </c>
      <c r="K309" s="20" t="s">
        <v>118</v>
      </c>
      <c r="L309" s="23">
        <v>213.27</v>
      </c>
      <c r="M309" s="40">
        <v>1803.0</v>
      </c>
      <c r="N309" s="141">
        <f>M309*L309</f>
        <v>384525.81</v>
      </c>
      <c r="O309" s="24">
        <v>0.0</v>
      </c>
      <c r="P309" s="141">
        <f>O309*L309</f>
        <v>0</v>
      </c>
      <c r="Q309" s="40">
        <v>0.0</v>
      </c>
      <c r="R309" s="141">
        <f>Q309*L309</f>
        <v>0</v>
      </c>
      <c r="S309" s="40">
        <v>0.0</v>
      </c>
      <c r="T309" s="141">
        <f>S309*L309</f>
        <v>0</v>
      </c>
      <c r="U309" s="26">
        <f>M309+O309+Q309+S309</f>
        <v>1803</v>
      </c>
      <c r="V309" s="27">
        <f>L309*U309</f>
        <v>384525.81</v>
      </c>
      <c r="W309" s="61"/>
      <c r="X309" s="28">
        <f>SMALL(E310:K310,1)+(SMALL(E310:K310,1)*0.5)</f>
        <v>233.85</v>
      </c>
      <c r="Y309" s="29">
        <f>LARGE(E310:K310,1)</f>
        <v>260</v>
      </c>
      <c r="Z309" s="6"/>
      <c r="AA309" s="6"/>
      <c r="AB309" s="6"/>
      <c r="AC309" s="6"/>
      <c r="AD309" s="6"/>
      <c r="AE309" s="6"/>
      <c r="AF309" s="6"/>
      <c r="AG309" s="6"/>
    </row>
    <row r="310" ht="50.25" customHeight="1">
      <c r="A310" s="30"/>
      <c r="B310" s="30"/>
      <c r="C310" s="30"/>
      <c r="D310" s="53"/>
      <c r="E310" s="41"/>
      <c r="F310" s="41"/>
      <c r="G310" s="42">
        <v>260.0</v>
      </c>
      <c r="H310" s="41"/>
      <c r="I310" s="41">
        <v>189.9</v>
      </c>
      <c r="J310" s="41">
        <v>189.9</v>
      </c>
      <c r="K310" s="46">
        <v>155.9</v>
      </c>
      <c r="L310" s="30"/>
      <c r="M310" s="30"/>
      <c r="N310" s="30"/>
      <c r="O310" s="30"/>
      <c r="P310" s="30"/>
      <c r="Q310" s="30"/>
      <c r="R310" s="30"/>
      <c r="S310" s="30"/>
      <c r="T310" s="30"/>
      <c r="U310" s="30"/>
      <c r="V310" s="30"/>
      <c r="W310" s="61"/>
      <c r="X310" s="35"/>
      <c r="Y310" s="36" t="b">
        <f>IF(Y309&lt;X309,TRUE,FALSE)</f>
        <v>0</v>
      </c>
      <c r="Z310" s="6"/>
      <c r="AA310" s="6"/>
      <c r="AB310" s="6"/>
      <c r="AC310" s="6"/>
      <c r="AD310" s="6"/>
      <c r="AE310" s="6"/>
      <c r="AF310" s="6"/>
      <c r="AG310" s="6"/>
    </row>
    <row r="311" ht="22.5" customHeight="1">
      <c r="A311" s="16">
        <v>155.0</v>
      </c>
      <c r="B311" s="17" t="s">
        <v>6</v>
      </c>
      <c r="C311" s="51">
        <v>817425.0</v>
      </c>
      <c r="D311" s="52" t="s">
        <v>661</v>
      </c>
      <c r="E311" s="20"/>
      <c r="F311" s="20"/>
      <c r="G311" s="21" t="s">
        <v>22</v>
      </c>
      <c r="H311" s="20"/>
      <c r="I311" s="20" t="s">
        <v>491</v>
      </c>
      <c r="J311" s="20" t="s">
        <v>492</v>
      </c>
      <c r="K311" s="20" t="s">
        <v>118</v>
      </c>
      <c r="L311" s="23">
        <v>213.27</v>
      </c>
      <c r="M311" s="40">
        <v>600.0</v>
      </c>
      <c r="N311" s="141">
        <f>M311*L311</f>
        <v>127962</v>
      </c>
      <c r="O311" s="24">
        <v>0.0</v>
      </c>
      <c r="P311" s="141">
        <f>O311*L311</f>
        <v>0</v>
      </c>
      <c r="Q311" s="40">
        <v>0.0</v>
      </c>
      <c r="R311" s="141">
        <f>Q311*L311</f>
        <v>0</v>
      </c>
      <c r="S311" s="40">
        <v>0.0</v>
      </c>
      <c r="T311" s="141">
        <f>S311*L311</f>
        <v>0</v>
      </c>
      <c r="U311" s="26">
        <f>M311+O311+Q311+S311</f>
        <v>600</v>
      </c>
      <c r="V311" s="27">
        <f>L311*U311</f>
        <v>127962</v>
      </c>
      <c r="W311" s="61"/>
      <c r="X311" s="28">
        <f>SMALL(E312:K312,1)+(SMALL(E312:K312,1)*0.5)</f>
        <v>233.85</v>
      </c>
      <c r="Y311" s="29">
        <f>LARGE(E312:K312,1)</f>
        <v>260</v>
      </c>
      <c r="Z311" s="6"/>
      <c r="AA311" s="6"/>
      <c r="AB311" s="6"/>
      <c r="AC311" s="6"/>
      <c r="AD311" s="6"/>
      <c r="AE311" s="6"/>
      <c r="AF311" s="6"/>
      <c r="AG311" s="6"/>
    </row>
    <row r="312" ht="57.0" customHeight="1">
      <c r="A312" s="30"/>
      <c r="B312" s="30"/>
      <c r="C312" s="30"/>
      <c r="D312" s="53"/>
      <c r="E312" s="41"/>
      <c r="F312" s="41"/>
      <c r="G312" s="42">
        <v>260.0</v>
      </c>
      <c r="H312" s="41"/>
      <c r="I312" s="41">
        <v>189.9</v>
      </c>
      <c r="J312" s="41">
        <v>189.9</v>
      </c>
      <c r="K312" s="46">
        <v>155.9</v>
      </c>
      <c r="L312" s="30"/>
      <c r="M312" s="30"/>
      <c r="N312" s="30"/>
      <c r="O312" s="30"/>
      <c r="P312" s="30"/>
      <c r="Q312" s="30"/>
      <c r="R312" s="30"/>
      <c r="S312" s="30"/>
      <c r="T312" s="30"/>
      <c r="U312" s="30"/>
      <c r="V312" s="30"/>
      <c r="W312" s="61"/>
      <c r="X312" s="35"/>
      <c r="Y312" s="36" t="b">
        <f>IF(Y311&lt;X311,TRUE,FALSE)</f>
        <v>0</v>
      </c>
      <c r="Z312" s="6"/>
      <c r="AA312" s="6"/>
      <c r="AB312" s="6"/>
      <c r="AC312" s="6"/>
      <c r="AD312" s="6"/>
      <c r="AE312" s="6"/>
      <c r="AF312" s="6"/>
      <c r="AG312" s="6"/>
    </row>
    <row r="313" ht="19.5" customHeight="1">
      <c r="A313" s="16">
        <v>156.0</v>
      </c>
      <c r="B313" s="17" t="s">
        <v>6</v>
      </c>
      <c r="C313" s="127">
        <v>803884.0</v>
      </c>
      <c r="D313" s="38" t="s">
        <v>662</v>
      </c>
      <c r="E313" s="20"/>
      <c r="F313" s="20"/>
      <c r="G313" s="21" t="s">
        <v>22</v>
      </c>
      <c r="H313" s="20" t="s">
        <v>162</v>
      </c>
      <c r="I313" s="20" t="s">
        <v>495</v>
      </c>
      <c r="J313" s="20" t="s">
        <v>496</v>
      </c>
      <c r="K313" s="20" t="s">
        <v>336</v>
      </c>
      <c r="L313" s="23">
        <v>69.65</v>
      </c>
      <c r="M313" s="40">
        <v>34.0</v>
      </c>
      <c r="N313" s="141">
        <f>M313*L313</f>
        <v>2368.1</v>
      </c>
      <c r="O313" s="24">
        <v>0.0</v>
      </c>
      <c r="P313" s="141">
        <f>O313*L313</f>
        <v>0</v>
      </c>
      <c r="Q313" s="40">
        <v>1.0</v>
      </c>
      <c r="R313" s="141">
        <f>Q313*L313</f>
        <v>69.65</v>
      </c>
      <c r="S313" s="40">
        <v>15.0</v>
      </c>
      <c r="T313" s="141">
        <f>S313*L313</f>
        <v>1044.75</v>
      </c>
      <c r="U313" s="26">
        <f>M313+O313+Q313+S313</f>
        <v>50</v>
      </c>
      <c r="V313" s="27">
        <f>L313*U313</f>
        <v>3482.5</v>
      </c>
      <c r="W313" s="48"/>
      <c r="X313" s="28">
        <f>SMALL(E314:K314,1)+(SMALL(E314:K314,1)*0.5)</f>
        <v>81</v>
      </c>
      <c r="Y313" s="29">
        <f>LARGE(E314:K314,1)</f>
        <v>73.78</v>
      </c>
      <c r="Z313" s="48"/>
      <c r="AA313" s="48"/>
      <c r="AB313" s="48"/>
      <c r="AC313" s="48"/>
      <c r="AD313" s="48"/>
      <c r="AE313" s="48"/>
      <c r="AF313" s="48"/>
      <c r="AG313" s="48"/>
    </row>
    <row r="314" ht="19.5" customHeight="1">
      <c r="A314" s="30"/>
      <c r="B314" s="30"/>
      <c r="C314" s="121"/>
      <c r="D314" s="30"/>
      <c r="E314" s="41"/>
      <c r="F314" s="41"/>
      <c r="G314" s="42">
        <v>73.78</v>
      </c>
      <c r="H314" s="46">
        <v>54.0</v>
      </c>
      <c r="I314" s="41">
        <v>69.9</v>
      </c>
      <c r="J314" s="41">
        <v>65.0</v>
      </c>
      <c r="K314" s="41">
        <v>69.9</v>
      </c>
      <c r="L314" s="30"/>
      <c r="M314" s="30"/>
      <c r="N314" s="30"/>
      <c r="O314" s="30"/>
      <c r="P314" s="30"/>
      <c r="Q314" s="30"/>
      <c r="R314" s="30"/>
      <c r="S314" s="30"/>
      <c r="T314" s="30"/>
      <c r="U314" s="30"/>
      <c r="V314" s="30"/>
      <c r="W314" s="48"/>
      <c r="X314" s="35"/>
      <c r="Y314" s="36" t="b">
        <f>IF(Y313&lt;X313,TRUE,FALSE)</f>
        <v>1</v>
      </c>
      <c r="Z314" s="48"/>
      <c r="AA314" s="48"/>
      <c r="AB314" s="48"/>
      <c r="AC314" s="48"/>
      <c r="AD314" s="48"/>
      <c r="AE314" s="48"/>
      <c r="AF314" s="48"/>
      <c r="AG314" s="48"/>
    </row>
    <row r="315" ht="19.5" customHeight="1">
      <c r="A315" s="16">
        <v>157.0</v>
      </c>
      <c r="B315" s="59" t="s">
        <v>6</v>
      </c>
      <c r="C315" s="51">
        <v>817287.0</v>
      </c>
      <c r="D315" s="52" t="s">
        <v>663</v>
      </c>
      <c r="E315" s="20"/>
      <c r="F315" s="20"/>
      <c r="G315" s="21" t="s">
        <v>22</v>
      </c>
      <c r="H315" s="20"/>
      <c r="I315" s="20" t="s">
        <v>262</v>
      </c>
      <c r="J315" s="20" t="s">
        <v>140</v>
      </c>
      <c r="K315" s="20" t="s">
        <v>247</v>
      </c>
      <c r="L315" s="23">
        <v>551.23</v>
      </c>
      <c r="M315" s="40">
        <v>40.0</v>
      </c>
      <c r="N315" s="141">
        <f>M315*L315</f>
        <v>22049.2</v>
      </c>
      <c r="O315" s="24">
        <v>0.0</v>
      </c>
      <c r="P315" s="141">
        <f>O315*L315</f>
        <v>0</v>
      </c>
      <c r="Q315" s="40">
        <v>0.0</v>
      </c>
      <c r="R315" s="141">
        <f>Q315*L315</f>
        <v>0</v>
      </c>
      <c r="S315" s="24">
        <v>1.0</v>
      </c>
      <c r="T315" s="141">
        <f>S315*L315</f>
        <v>551.23</v>
      </c>
      <c r="U315" s="26">
        <f>M315+O315+Q315+S315</f>
        <v>41</v>
      </c>
      <c r="V315" s="27">
        <f>L315*U315</f>
        <v>22600.43</v>
      </c>
      <c r="W315" s="6"/>
      <c r="X315" s="28">
        <f>SMALL(E316:K316,1)+(SMALL(E316:K316,1)*0.5)</f>
        <v>774.09</v>
      </c>
      <c r="Y315" s="29">
        <f>LARGE(E316:K316,1)</f>
        <v>599</v>
      </c>
      <c r="Z315" s="48"/>
      <c r="AA315" s="48"/>
      <c r="AB315" s="48"/>
      <c r="AC315" s="48"/>
      <c r="AD315" s="48"/>
      <c r="AE315" s="48"/>
      <c r="AF315" s="48"/>
      <c r="AG315" s="48"/>
    </row>
    <row r="316" ht="19.5" customHeight="1">
      <c r="A316" s="30"/>
      <c r="B316" s="30"/>
      <c r="C316" s="30"/>
      <c r="D316" s="53"/>
      <c r="E316" s="41"/>
      <c r="F316" s="41"/>
      <c r="G316" s="42">
        <v>522.5</v>
      </c>
      <c r="H316" s="41"/>
      <c r="I316" s="41">
        <v>516.06</v>
      </c>
      <c r="J316" s="41">
        <v>599.0</v>
      </c>
      <c r="K316" s="41">
        <v>567.36</v>
      </c>
      <c r="L316" s="30"/>
      <c r="M316" s="30"/>
      <c r="N316" s="30"/>
      <c r="O316" s="30"/>
      <c r="P316" s="30"/>
      <c r="Q316" s="30"/>
      <c r="R316" s="30"/>
      <c r="S316" s="30"/>
      <c r="T316" s="30"/>
      <c r="U316" s="30"/>
      <c r="V316" s="30"/>
      <c r="W316" s="6"/>
      <c r="X316" s="35"/>
      <c r="Y316" s="36" t="b">
        <f>IF(Y315&lt;X315,TRUE,FALSE)</f>
        <v>1</v>
      </c>
      <c r="Z316" s="48"/>
      <c r="AA316" s="48"/>
      <c r="AB316" s="48"/>
      <c r="AC316" s="48"/>
      <c r="AD316" s="48"/>
      <c r="AE316" s="48"/>
      <c r="AF316" s="48"/>
      <c r="AG316" s="48"/>
    </row>
    <row r="317" ht="19.5" customHeight="1">
      <c r="A317" s="16">
        <v>158.0</v>
      </c>
      <c r="B317" s="17" t="s">
        <v>6</v>
      </c>
      <c r="C317" s="18">
        <v>810229.0</v>
      </c>
      <c r="D317" s="128" t="s">
        <v>664</v>
      </c>
      <c r="E317" s="20"/>
      <c r="F317" s="20"/>
      <c r="G317" s="21"/>
      <c r="H317" s="20"/>
      <c r="I317" s="20" t="s">
        <v>499</v>
      </c>
      <c r="J317" s="20" t="s">
        <v>33</v>
      </c>
      <c r="K317" s="20" t="s">
        <v>500</v>
      </c>
      <c r="L317" s="23">
        <v>72.93</v>
      </c>
      <c r="M317" s="40">
        <v>108.0</v>
      </c>
      <c r="N317" s="141">
        <f>M317*L317</f>
        <v>7876.44</v>
      </c>
      <c r="O317" s="24">
        <v>12.0</v>
      </c>
      <c r="P317" s="141">
        <f>O317*L317</f>
        <v>875.16</v>
      </c>
      <c r="Q317" s="40">
        <v>7.0</v>
      </c>
      <c r="R317" s="141">
        <f>Q317*L317</f>
        <v>510.51</v>
      </c>
      <c r="S317" s="40">
        <v>13.0</v>
      </c>
      <c r="T317" s="141">
        <f>S317*L317</f>
        <v>948.09</v>
      </c>
      <c r="U317" s="26">
        <f>M317+O317+Q317+S317</f>
        <v>140</v>
      </c>
      <c r="V317" s="27">
        <f>L317*U317</f>
        <v>10210.2</v>
      </c>
      <c r="W317" s="48"/>
      <c r="X317" s="28">
        <f>SMALL(E318:K318,1)+(SMALL(E318:K318,1)*0.5)</f>
        <v>103.5</v>
      </c>
      <c r="Y317" s="29">
        <f>LARGE(E318:K318,1)</f>
        <v>79.99</v>
      </c>
      <c r="Z317" s="48"/>
      <c r="AA317" s="48"/>
      <c r="AB317" s="48"/>
      <c r="AC317" s="48"/>
      <c r="AD317" s="48"/>
      <c r="AE317" s="48"/>
      <c r="AF317" s="48"/>
      <c r="AG317" s="48"/>
    </row>
    <row r="318" ht="19.5" customHeight="1">
      <c r="A318" s="30"/>
      <c r="B318" s="30"/>
      <c r="C318" s="30"/>
      <c r="D318" s="30"/>
      <c r="E318" s="41"/>
      <c r="F318" s="41"/>
      <c r="G318" s="42"/>
      <c r="H318" s="41"/>
      <c r="I318" s="41">
        <v>69.79</v>
      </c>
      <c r="J318" s="41">
        <v>79.99</v>
      </c>
      <c r="K318" s="41">
        <v>69.0</v>
      </c>
      <c r="L318" s="30"/>
      <c r="M318" s="30"/>
      <c r="N318" s="30"/>
      <c r="O318" s="30"/>
      <c r="P318" s="30"/>
      <c r="Q318" s="30"/>
      <c r="R318" s="30"/>
      <c r="S318" s="30"/>
      <c r="T318" s="30"/>
      <c r="U318" s="30"/>
      <c r="V318" s="30"/>
      <c r="W318" s="48"/>
      <c r="X318" s="35"/>
      <c r="Y318" s="36" t="b">
        <f>IF(Y317&lt;X317,TRUE,FALSE)</f>
        <v>1</v>
      </c>
      <c r="Z318" s="48"/>
      <c r="AA318" s="48"/>
      <c r="AB318" s="48"/>
      <c r="AC318" s="48"/>
      <c r="AD318" s="48"/>
      <c r="AE318" s="48"/>
      <c r="AF318" s="48"/>
      <c r="AG318" s="48"/>
    </row>
    <row r="319" ht="19.5" customHeight="1">
      <c r="A319" s="16">
        <v>159.0</v>
      </c>
      <c r="B319" s="17" t="s">
        <v>6</v>
      </c>
      <c r="C319" s="18">
        <v>797774.0</v>
      </c>
      <c r="D319" s="38" t="s">
        <v>665</v>
      </c>
      <c r="E319" s="20"/>
      <c r="F319" s="20" t="s">
        <v>502</v>
      </c>
      <c r="G319" s="21" t="s">
        <v>22</v>
      </c>
      <c r="H319" s="20" t="s">
        <v>117</v>
      </c>
      <c r="I319" s="20" t="s">
        <v>195</v>
      </c>
      <c r="J319" s="20" t="s">
        <v>412</v>
      </c>
      <c r="K319" s="20" t="s">
        <v>503</v>
      </c>
      <c r="L319" s="23">
        <v>19.2</v>
      </c>
      <c r="M319" s="40">
        <v>165.0</v>
      </c>
      <c r="N319" s="141">
        <f>M319*L319</f>
        <v>3168</v>
      </c>
      <c r="O319" s="24">
        <v>22.0</v>
      </c>
      <c r="P319" s="141">
        <f>O319*L319</f>
        <v>422.4</v>
      </c>
      <c r="Q319" s="40">
        <v>18.0</v>
      </c>
      <c r="R319" s="141">
        <f>Q319*L319</f>
        <v>345.6</v>
      </c>
      <c r="S319" s="40">
        <v>32.0</v>
      </c>
      <c r="T319" s="141">
        <f>S319*L319</f>
        <v>614.4</v>
      </c>
      <c r="U319" s="26">
        <f>M319+O319+Q319+S319</f>
        <v>237</v>
      </c>
      <c r="V319" s="27">
        <f>L319*U319</f>
        <v>4550.4</v>
      </c>
      <c r="W319" s="48"/>
      <c r="X319" s="28">
        <f>SMALL(E320:K320,1)+(SMALL(E320:K320,1)*0.5)</f>
        <v>8.61</v>
      </c>
      <c r="Y319" s="29">
        <f>LARGE(E320:K320,1)</f>
        <v>23</v>
      </c>
      <c r="Z319" s="48"/>
      <c r="AA319" s="48"/>
      <c r="AB319" s="48"/>
      <c r="AC319" s="48"/>
      <c r="AD319" s="48"/>
      <c r="AE319" s="48"/>
      <c r="AF319" s="48"/>
      <c r="AG319" s="48"/>
    </row>
    <row r="320" ht="19.5" customHeight="1">
      <c r="A320" s="30"/>
      <c r="B320" s="30"/>
      <c r="C320" s="30"/>
      <c r="D320" s="30"/>
      <c r="E320" s="41"/>
      <c r="F320" s="46">
        <v>5.74</v>
      </c>
      <c r="G320" s="42">
        <v>21.06</v>
      </c>
      <c r="H320" s="41">
        <v>16.47</v>
      </c>
      <c r="I320" s="41">
        <v>23.0</v>
      </c>
      <c r="J320" s="41">
        <v>19.99</v>
      </c>
      <c r="K320" s="41">
        <v>15.5</v>
      </c>
      <c r="L320" s="30"/>
      <c r="M320" s="30"/>
      <c r="N320" s="30"/>
      <c r="O320" s="30"/>
      <c r="P320" s="30"/>
      <c r="Q320" s="30"/>
      <c r="R320" s="30"/>
      <c r="S320" s="30"/>
      <c r="T320" s="30"/>
      <c r="U320" s="30"/>
      <c r="V320" s="30"/>
      <c r="W320" s="48"/>
      <c r="X320" s="35"/>
      <c r="Y320" s="36" t="b">
        <f>IF(Y319&lt;X319,TRUE,FALSE)</f>
        <v>0</v>
      </c>
      <c r="Z320" s="48"/>
      <c r="AA320" s="48"/>
      <c r="AB320" s="48"/>
      <c r="AC320" s="48"/>
      <c r="AD320" s="48"/>
      <c r="AE320" s="48"/>
      <c r="AF320" s="48"/>
      <c r="AG320" s="48"/>
    </row>
    <row r="321" ht="15.75" customHeight="1">
      <c r="A321" s="129"/>
      <c r="B321" s="2"/>
      <c r="C321" s="2"/>
      <c r="D321" s="3"/>
      <c r="E321" s="129"/>
      <c r="F321" s="143"/>
      <c r="G321" s="143"/>
      <c r="H321" s="143"/>
      <c r="I321" s="143"/>
      <c r="J321" s="143"/>
      <c r="K321" s="143"/>
      <c r="L321" s="143"/>
      <c r="M321" s="144">
        <f>SUM(N3:N320)</f>
        <v>3665596.82</v>
      </c>
      <c r="N321" s="3"/>
      <c r="O321" s="144">
        <f>SUM(P3:P320)</f>
        <v>101530.49</v>
      </c>
      <c r="P321" s="3"/>
      <c r="Q321" s="144">
        <f>SUM(R3:R320)</f>
        <v>54190.28</v>
      </c>
      <c r="R321" s="3"/>
      <c r="S321" s="144">
        <f>SUM(T3:T320)</f>
        <v>146452.74</v>
      </c>
      <c r="T321" s="3"/>
      <c r="U321" s="130" t="s">
        <v>504</v>
      </c>
      <c r="V321" s="131">
        <f>SUM(V3:V320)</f>
        <v>3967770.33</v>
      </c>
    </row>
    <row r="322" ht="15.75" customHeight="1">
      <c r="A322" s="132"/>
      <c r="C322" s="133"/>
      <c r="P322" s="145"/>
      <c r="T322" s="146"/>
      <c r="U322" s="134"/>
    </row>
    <row r="323" ht="11.25" customHeight="1">
      <c r="A323" s="135"/>
      <c r="B323" s="136"/>
      <c r="C323" s="136"/>
      <c r="D323" s="137"/>
      <c r="E323" s="138"/>
      <c r="F323" s="138"/>
      <c r="G323" s="138"/>
      <c r="H323" s="138"/>
      <c r="I323" s="138"/>
      <c r="J323" s="138"/>
      <c r="K323" s="138"/>
      <c r="L323" s="138"/>
      <c r="M323" s="138"/>
      <c r="N323" s="138"/>
      <c r="O323" s="138"/>
      <c r="P323" s="147"/>
      <c r="Q323" s="138"/>
      <c r="R323" s="138"/>
      <c r="S323" s="138"/>
      <c r="T323" s="147"/>
      <c r="U323" s="139"/>
      <c r="V323" s="6"/>
      <c r="W323" s="6"/>
      <c r="X323" s="6"/>
      <c r="Y323" s="6"/>
      <c r="Z323" s="6"/>
      <c r="AA323" s="6"/>
      <c r="AB323" s="6"/>
      <c r="AC323" s="6"/>
      <c r="AD323" s="6"/>
      <c r="AE323" s="6"/>
      <c r="AF323" s="6"/>
      <c r="AG323" s="6"/>
    </row>
    <row r="324" ht="25.5" customHeight="1">
      <c r="A324" s="140"/>
      <c r="E324" s="138"/>
      <c r="F324" s="138"/>
      <c r="G324" s="138"/>
      <c r="H324" s="138"/>
      <c r="I324" s="138"/>
      <c r="J324" s="138"/>
      <c r="K324" s="138"/>
      <c r="L324" s="138"/>
      <c r="M324" s="138"/>
      <c r="N324" s="138"/>
      <c r="O324" s="138"/>
      <c r="P324" s="147"/>
      <c r="Q324" s="138"/>
      <c r="R324" s="138"/>
      <c r="S324" s="138"/>
      <c r="T324" s="147"/>
      <c r="V324" s="6"/>
      <c r="W324" s="6"/>
      <c r="X324" s="6"/>
      <c r="Y324" s="6"/>
      <c r="Z324" s="6"/>
      <c r="AA324" s="6"/>
      <c r="AB324" s="6"/>
      <c r="AC324" s="6"/>
      <c r="AD324" s="6"/>
      <c r="AE324" s="6"/>
      <c r="AF324" s="6"/>
      <c r="AG324" s="6"/>
    </row>
    <row r="325" ht="11.25" customHeight="1">
      <c r="A325" s="136"/>
      <c r="E325" s="138"/>
      <c r="F325" s="138"/>
      <c r="G325" s="138"/>
      <c r="H325" s="138"/>
      <c r="I325" s="138"/>
      <c r="J325" s="138"/>
      <c r="K325" s="138"/>
      <c r="L325" s="138"/>
      <c r="M325" s="138"/>
      <c r="N325" s="138"/>
      <c r="O325" s="138"/>
      <c r="P325" s="147"/>
      <c r="Q325" s="138"/>
      <c r="R325" s="138"/>
      <c r="S325" s="138"/>
      <c r="T325" s="147"/>
      <c r="U325" s="139"/>
      <c r="V325" s="6"/>
      <c r="W325" s="6"/>
      <c r="X325" s="6"/>
      <c r="Y325" s="6"/>
      <c r="Z325" s="6"/>
      <c r="AA325" s="6"/>
      <c r="AB325" s="6"/>
      <c r="AC325" s="6"/>
      <c r="AD325" s="6"/>
      <c r="AE325" s="6"/>
      <c r="AF325" s="6"/>
      <c r="AG325" s="6"/>
    </row>
    <row r="326" ht="11.25" customHeight="1">
      <c r="A326" s="136"/>
      <c r="E326" s="138"/>
      <c r="F326" s="138"/>
      <c r="G326" s="138"/>
      <c r="H326" s="138"/>
      <c r="I326" s="138"/>
      <c r="J326" s="138"/>
      <c r="K326" s="138"/>
      <c r="L326" s="138"/>
      <c r="M326" s="138"/>
      <c r="N326" s="138"/>
      <c r="O326" s="138"/>
      <c r="P326" s="147"/>
      <c r="Q326" s="138"/>
      <c r="R326" s="138"/>
      <c r="S326" s="138"/>
      <c r="T326" s="147"/>
      <c r="V326" s="6"/>
      <c r="W326" s="6"/>
      <c r="X326" s="6"/>
      <c r="Y326" s="6"/>
      <c r="Z326" s="6"/>
      <c r="AA326" s="6"/>
      <c r="AB326" s="6"/>
      <c r="AC326" s="6"/>
      <c r="AD326" s="6"/>
      <c r="AE326" s="6"/>
      <c r="AF326" s="6"/>
      <c r="AG326" s="6"/>
    </row>
    <row r="327" ht="11.25" customHeight="1">
      <c r="A327" s="135"/>
      <c r="B327" s="136"/>
      <c r="C327" s="136"/>
      <c r="D327" s="137"/>
      <c r="E327" s="138"/>
      <c r="F327" s="138"/>
      <c r="G327" s="138"/>
      <c r="H327" s="138"/>
      <c r="I327" s="138"/>
      <c r="J327" s="138"/>
      <c r="K327" s="138"/>
      <c r="L327" s="138"/>
      <c r="M327" s="138"/>
      <c r="N327" s="138"/>
      <c r="O327" s="138"/>
      <c r="P327" s="147"/>
      <c r="Q327" s="138"/>
      <c r="R327" s="138"/>
      <c r="S327" s="138"/>
      <c r="T327" s="147"/>
      <c r="U327" s="139"/>
      <c r="V327" s="6"/>
      <c r="W327" s="6"/>
      <c r="X327" s="6"/>
      <c r="Y327" s="6"/>
      <c r="Z327" s="6"/>
      <c r="AA327" s="6"/>
      <c r="AB327" s="6"/>
      <c r="AC327" s="6"/>
      <c r="AD327" s="6"/>
      <c r="AE327" s="6"/>
      <c r="AF327" s="6"/>
      <c r="AG327" s="6"/>
    </row>
    <row r="328" ht="11.25" customHeight="1">
      <c r="A328" s="135"/>
      <c r="B328" s="136"/>
      <c r="C328" s="136"/>
      <c r="D328" s="137"/>
      <c r="E328" s="138"/>
      <c r="F328" s="138"/>
      <c r="G328" s="138"/>
      <c r="H328" s="138"/>
      <c r="I328" s="138"/>
      <c r="J328" s="138"/>
      <c r="K328" s="138"/>
      <c r="L328" s="138"/>
      <c r="M328" s="138"/>
      <c r="N328" s="138"/>
      <c r="O328" s="138"/>
      <c r="P328" s="147"/>
      <c r="Q328" s="138"/>
      <c r="R328" s="138"/>
      <c r="S328" s="138"/>
      <c r="T328" s="147"/>
      <c r="V328" s="6"/>
      <c r="W328" s="6"/>
      <c r="X328" s="6"/>
      <c r="Y328" s="6"/>
      <c r="Z328" s="6"/>
      <c r="AA328" s="6"/>
      <c r="AB328" s="6"/>
      <c r="AC328" s="6"/>
      <c r="AD328" s="6"/>
      <c r="AE328" s="6"/>
      <c r="AF328" s="6"/>
      <c r="AG328" s="6"/>
    </row>
    <row r="329" ht="15.75" customHeight="1">
      <c r="C329" s="133"/>
      <c r="P329" s="146"/>
      <c r="T329" s="146"/>
    </row>
    <row r="330" ht="15.75" customHeight="1">
      <c r="C330" s="133"/>
      <c r="P330" s="146"/>
      <c r="T330" s="146"/>
    </row>
    <row r="331" ht="15.75" customHeight="1">
      <c r="C331" s="133"/>
      <c r="P331" s="146"/>
      <c r="T331" s="146"/>
    </row>
    <row r="332" ht="15.75" customHeight="1">
      <c r="C332" s="133"/>
      <c r="P332" s="146"/>
      <c r="T332" s="146"/>
    </row>
    <row r="333" ht="15.75" customHeight="1">
      <c r="C333" s="133"/>
      <c r="P333" s="146"/>
      <c r="T333" s="146"/>
    </row>
    <row r="334" ht="15.75" customHeight="1">
      <c r="C334" s="133"/>
      <c r="P334" s="146"/>
      <c r="T334" s="146"/>
    </row>
    <row r="335" ht="15.75" customHeight="1">
      <c r="C335" s="133"/>
      <c r="P335" s="146"/>
      <c r="T335" s="146"/>
    </row>
    <row r="336" ht="15.75" customHeight="1">
      <c r="C336" s="133"/>
      <c r="P336" s="146"/>
      <c r="T336" s="146"/>
    </row>
    <row r="337" ht="15.75" customHeight="1">
      <c r="C337" s="133"/>
      <c r="P337" s="146"/>
      <c r="T337" s="146"/>
    </row>
    <row r="338" ht="15.75" customHeight="1">
      <c r="C338" s="133"/>
      <c r="P338" s="146"/>
      <c r="T338" s="146"/>
    </row>
    <row r="339" ht="15.75" customHeight="1">
      <c r="C339" s="133"/>
      <c r="P339" s="146"/>
      <c r="T339" s="146"/>
    </row>
    <row r="340" ht="15.75" customHeight="1">
      <c r="C340" s="133"/>
      <c r="P340" s="146"/>
      <c r="T340" s="146"/>
    </row>
    <row r="341" ht="15.75" customHeight="1">
      <c r="C341" s="133"/>
      <c r="P341" s="146"/>
      <c r="T341" s="146"/>
    </row>
    <row r="342" ht="15.75" customHeight="1">
      <c r="C342" s="133"/>
      <c r="P342" s="146"/>
      <c r="T342" s="146"/>
    </row>
    <row r="343" ht="15.75" customHeight="1">
      <c r="C343" s="133"/>
      <c r="P343" s="146"/>
      <c r="T343" s="146"/>
    </row>
    <row r="344" ht="15.75" customHeight="1">
      <c r="C344" s="133"/>
      <c r="P344" s="146"/>
      <c r="T344" s="146"/>
    </row>
    <row r="345" ht="11.25" customHeight="1">
      <c r="A345" s="135"/>
      <c r="B345" s="136"/>
      <c r="C345" s="136"/>
      <c r="D345" s="137"/>
      <c r="E345" s="138"/>
      <c r="F345" s="138"/>
      <c r="G345" s="138"/>
      <c r="H345" s="138"/>
      <c r="I345" s="138"/>
      <c r="J345" s="138"/>
      <c r="K345" s="138"/>
      <c r="L345" s="138"/>
      <c r="M345" s="138"/>
      <c r="N345" s="138"/>
      <c r="O345" s="138"/>
      <c r="P345" s="147"/>
      <c r="Q345" s="138"/>
      <c r="R345" s="138"/>
      <c r="S345" s="138"/>
      <c r="T345" s="147"/>
      <c r="U345" s="139"/>
      <c r="V345" s="6"/>
      <c r="W345" s="6"/>
      <c r="X345" s="6"/>
      <c r="Y345" s="6"/>
      <c r="Z345" s="6"/>
      <c r="AA345" s="6"/>
      <c r="AB345" s="6"/>
      <c r="AC345" s="6"/>
      <c r="AD345" s="6"/>
      <c r="AE345" s="6"/>
      <c r="AF345" s="6"/>
      <c r="AG345" s="6"/>
    </row>
    <row r="346" ht="11.25" customHeight="1">
      <c r="A346" s="135"/>
      <c r="B346" s="136"/>
      <c r="C346" s="136"/>
      <c r="D346" s="137"/>
      <c r="E346" s="138"/>
      <c r="F346" s="138"/>
      <c r="G346" s="138"/>
      <c r="H346" s="138"/>
      <c r="I346" s="138"/>
      <c r="J346" s="138"/>
      <c r="K346" s="138"/>
      <c r="L346" s="138"/>
      <c r="M346" s="138"/>
      <c r="N346" s="138"/>
      <c r="O346" s="138"/>
      <c r="P346" s="147"/>
      <c r="Q346" s="138"/>
      <c r="R346" s="138"/>
      <c r="S346" s="138"/>
      <c r="T346" s="147"/>
      <c r="V346" s="6"/>
      <c r="W346" s="6"/>
      <c r="X346" s="6"/>
      <c r="Y346" s="6"/>
      <c r="Z346" s="6"/>
      <c r="AA346" s="6"/>
      <c r="AB346" s="6"/>
      <c r="AC346" s="6"/>
      <c r="AD346" s="6"/>
      <c r="AE346" s="6"/>
      <c r="AF346" s="6"/>
      <c r="AG346" s="6"/>
    </row>
    <row r="347" ht="11.25" customHeight="1">
      <c r="A347" s="135"/>
      <c r="B347" s="136"/>
      <c r="C347" s="136"/>
      <c r="D347" s="137"/>
      <c r="E347" s="138"/>
      <c r="F347" s="138"/>
      <c r="G347" s="138"/>
      <c r="H347" s="138"/>
      <c r="I347" s="138"/>
      <c r="J347" s="138"/>
      <c r="K347" s="138"/>
      <c r="L347" s="138"/>
      <c r="M347" s="138"/>
      <c r="N347" s="138"/>
      <c r="O347" s="138"/>
      <c r="P347" s="147"/>
      <c r="Q347" s="138"/>
      <c r="R347" s="138"/>
      <c r="S347" s="138"/>
      <c r="T347" s="147"/>
      <c r="U347" s="139"/>
      <c r="V347" s="6"/>
      <c r="W347" s="6"/>
      <c r="X347" s="6"/>
      <c r="Y347" s="6"/>
      <c r="Z347" s="6"/>
      <c r="AA347" s="6"/>
      <c r="AB347" s="6"/>
      <c r="AC347" s="6"/>
      <c r="AD347" s="6"/>
      <c r="AE347" s="6"/>
      <c r="AF347" s="6"/>
      <c r="AG347" s="6"/>
    </row>
    <row r="348" ht="11.25" customHeight="1">
      <c r="A348" s="135"/>
      <c r="B348" s="136"/>
      <c r="C348" s="136"/>
      <c r="D348" s="137"/>
      <c r="E348" s="138"/>
      <c r="F348" s="138"/>
      <c r="G348" s="138"/>
      <c r="H348" s="138"/>
      <c r="I348" s="138"/>
      <c r="J348" s="138"/>
      <c r="K348" s="138"/>
      <c r="L348" s="138"/>
      <c r="M348" s="138"/>
      <c r="N348" s="138"/>
      <c r="O348" s="138"/>
      <c r="P348" s="147"/>
      <c r="Q348" s="138"/>
      <c r="R348" s="138"/>
      <c r="S348" s="138"/>
      <c r="T348" s="147"/>
      <c r="V348" s="6"/>
      <c r="W348" s="6"/>
      <c r="X348" s="6"/>
      <c r="Y348" s="6"/>
      <c r="Z348" s="6"/>
      <c r="AA348" s="6"/>
      <c r="AB348" s="6"/>
      <c r="AC348" s="6"/>
      <c r="AD348" s="6"/>
      <c r="AE348" s="6"/>
      <c r="AF348" s="6"/>
      <c r="AG348" s="6"/>
    </row>
    <row r="349" ht="11.25" customHeight="1">
      <c r="A349" s="135"/>
      <c r="B349" s="136"/>
      <c r="C349" s="136"/>
      <c r="D349" s="137"/>
      <c r="E349" s="138"/>
      <c r="F349" s="138"/>
      <c r="G349" s="138"/>
      <c r="H349" s="138"/>
      <c r="I349" s="138"/>
      <c r="J349" s="138"/>
      <c r="K349" s="138"/>
      <c r="L349" s="138"/>
      <c r="M349" s="138"/>
      <c r="N349" s="138"/>
      <c r="O349" s="138"/>
      <c r="P349" s="147"/>
      <c r="Q349" s="138"/>
      <c r="R349" s="138"/>
      <c r="S349" s="138"/>
      <c r="T349" s="147"/>
      <c r="U349" s="139"/>
      <c r="V349" s="6"/>
      <c r="W349" s="6"/>
      <c r="X349" s="6"/>
      <c r="Y349" s="6"/>
      <c r="Z349" s="6"/>
      <c r="AA349" s="6"/>
      <c r="AB349" s="6"/>
      <c r="AC349" s="6"/>
      <c r="AD349" s="6"/>
      <c r="AE349" s="6"/>
      <c r="AF349" s="6"/>
      <c r="AG349" s="6"/>
    </row>
    <row r="350" ht="11.25" customHeight="1">
      <c r="A350" s="135"/>
      <c r="B350" s="136"/>
      <c r="C350" s="136"/>
      <c r="D350" s="137"/>
      <c r="E350" s="138"/>
      <c r="F350" s="138"/>
      <c r="G350" s="138"/>
      <c r="H350" s="138"/>
      <c r="I350" s="138"/>
      <c r="J350" s="138"/>
      <c r="K350" s="138"/>
      <c r="L350" s="138"/>
      <c r="M350" s="138"/>
      <c r="N350" s="138"/>
      <c r="O350" s="138"/>
      <c r="P350" s="147"/>
      <c r="Q350" s="138"/>
      <c r="R350" s="138"/>
      <c r="S350" s="138"/>
      <c r="T350" s="147"/>
      <c r="V350" s="6"/>
      <c r="W350" s="6"/>
      <c r="X350" s="6"/>
      <c r="Y350" s="6"/>
      <c r="Z350" s="6"/>
      <c r="AA350" s="6"/>
      <c r="AB350" s="6"/>
      <c r="AC350" s="6"/>
      <c r="AD350" s="6"/>
      <c r="AE350" s="6"/>
      <c r="AF350" s="6"/>
      <c r="AG350" s="6"/>
    </row>
    <row r="351" ht="11.25" customHeight="1">
      <c r="A351" s="135"/>
      <c r="B351" s="136"/>
      <c r="C351" s="136"/>
      <c r="D351" s="137"/>
      <c r="E351" s="138"/>
      <c r="F351" s="138"/>
      <c r="G351" s="138"/>
      <c r="H351" s="138"/>
      <c r="I351" s="138"/>
      <c r="J351" s="138"/>
      <c r="K351" s="138"/>
      <c r="L351" s="138"/>
      <c r="M351" s="138"/>
      <c r="N351" s="138"/>
      <c r="O351" s="138"/>
      <c r="P351" s="147"/>
      <c r="Q351" s="138"/>
      <c r="R351" s="138"/>
      <c r="S351" s="138"/>
      <c r="T351" s="147"/>
      <c r="U351" s="139"/>
      <c r="V351" s="6"/>
      <c r="W351" s="6"/>
      <c r="X351" s="6"/>
      <c r="Y351" s="6"/>
      <c r="Z351" s="6"/>
      <c r="AA351" s="6"/>
      <c r="AB351" s="6"/>
      <c r="AC351" s="6"/>
      <c r="AD351" s="6"/>
      <c r="AE351" s="6"/>
      <c r="AF351" s="6"/>
      <c r="AG351" s="6"/>
    </row>
    <row r="352" ht="11.25" customHeight="1">
      <c r="A352" s="135"/>
      <c r="B352" s="136"/>
      <c r="C352" s="136"/>
      <c r="D352" s="137"/>
      <c r="E352" s="138"/>
      <c r="F352" s="138"/>
      <c r="G352" s="138"/>
      <c r="H352" s="138"/>
      <c r="I352" s="138"/>
      <c r="J352" s="138"/>
      <c r="K352" s="138"/>
      <c r="L352" s="138"/>
      <c r="M352" s="138"/>
      <c r="N352" s="138"/>
      <c r="O352" s="138"/>
      <c r="P352" s="147"/>
      <c r="Q352" s="138"/>
      <c r="R352" s="138"/>
      <c r="S352" s="138"/>
      <c r="T352" s="147"/>
      <c r="U352" s="139"/>
      <c r="V352" s="6"/>
      <c r="W352" s="6"/>
      <c r="X352" s="6"/>
      <c r="Y352" s="6"/>
      <c r="Z352" s="6"/>
      <c r="AA352" s="6"/>
      <c r="AB352" s="6"/>
      <c r="AC352" s="6"/>
      <c r="AD352" s="6"/>
      <c r="AE352" s="6"/>
      <c r="AF352" s="6"/>
      <c r="AG352" s="6"/>
    </row>
    <row r="353" ht="11.25" customHeight="1">
      <c r="A353" s="135"/>
      <c r="B353" s="136"/>
      <c r="C353" s="136"/>
      <c r="D353" s="137"/>
      <c r="E353" s="138"/>
      <c r="F353" s="138"/>
      <c r="G353" s="138"/>
      <c r="H353" s="138"/>
      <c r="I353" s="138"/>
      <c r="J353" s="138"/>
      <c r="K353" s="138"/>
      <c r="L353" s="138"/>
      <c r="M353" s="138"/>
      <c r="N353" s="138"/>
      <c r="O353" s="138"/>
      <c r="P353" s="147"/>
      <c r="Q353" s="138"/>
      <c r="R353" s="138"/>
      <c r="S353" s="138"/>
      <c r="T353" s="147"/>
      <c r="U353" s="139"/>
      <c r="V353" s="6"/>
      <c r="W353" s="6"/>
      <c r="X353" s="6"/>
      <c r="Y353" s="6"/>
      <c r="Z353" s="6"/>
      <c r="AA353" s="6"/>
      <c r="AB353" s="6"/>
      <c r="AC353" s="6"/>
      <c r="AD353" s="6"/>
      <c r="AE353" s="6"/>
      <c r="AF353" s="6"/>
      <c r="AG353" s="6"/>
    </row>
    <row r="354" ht="11.25" customHeight="1">
      <c r="A354" s="135"/>
      <c r="B354" s="136"/>
      <c r="C354" s="136"/>
      <c r="D354" s="137"/>
      <c r="E354" s="138"/>
      <c r="F354" s="138"/>
      <c r="G354" s="138"/>
      <c r="H354" s="138"/>
      <c r="I354" s="138"/>
      <c r="J354" s="138"/>
      <c r="K354" s="138"/>
      <c r="L354" s="138"/>
      <c r="M354" s="138"/>
      <c r="N354" s="138"/>
      <c r="O354" s="138"/>
      <c r="P354" s="147"/>
      <c r="Q354" s="138"/>
      <c r="R354" s="138"/>
      <c r="S354" s="138"/>
      <c r="T354" s="147"/>
      <c r="U354" s="139"/>
      <c r="V354" s="6"/>
      <c r="W354" s="6"/>
      <c r="X354" s="6"/>
      <c r="Y354" s="6"/>
      <c r="Z354" s="6"/>
      <c r="AA354" s="6"/>
      <c r="AB354" s="6"/>
      <c r="AC354" s="6"/>
      <c r="AD354" s="6"/>
      <c r="AE354" s="6"/>
      <c r="AF354" s="6"/>
      <c r="AG354" s="6"/>
    </row>
    <row r="355" ht="11.25" customHeight="1">
      <c r="A355" s="135"/>
      <c r="B355" s="136"/>
      <c r="C355" s="136"/>
      <c r="D355" s="137"/>
      <c r="E355" s="138"/>
      <c r="F355" s="138"/>
      <c r="G355" s="138"/>
      <c r="H355" s="138"/>
      <c r="I355" s="138"/>
      <c r="J355" s="138"/>
      <c r="K355" s="138"/>
      <c r="L355" s="138"/>
      <c r="M355" s="138"/>
      <c r="N355" s="138"/>
      <c r="O355" s="138"/>
      <c r="P355" s="147"/>
      <c r="Q355" s="138"/>
      <c r="R355" s="138"/>
      <c r="S355" s="138"/>
      <c r="T355" s="147"/>
      <c r="U355" s="139"/>
      <c r="V355" s="6"/>
      <c r="W355" s="6"/>
      <c r="X355" s="6"/>
      <c r="Y355" s="6"/>
      <c r="Z355" s="6"/>
      <c r="AA355" s="6"/>
      <c r="AB355" s="6"/>
      <c r="AC355" s="6"/>
      <c r="AD355" s="6"/>
      <c r="AE355" s="6"/>
      <c r="AF355" s="6"/>
      <c r="AG355" s="6"/>
    </row>
    <row r="356" ht="11.25" customHeight="1">
      <c r="A356" s="135"/>
      <c r="B356" s="136"/>
      <c r="C356" s="136"/>
      <c r="D356" s="137"/>
      <c r="E356" s="138"/>
      <c r="F356" s="138"/>
      <c r="G356" s="138"/>
      <c r="H356" s="138"/>
      <c r="I356" s="138"/>
      <c r="J356" s="138"/>
      <c r="K356" s="138"/>
      <c r="L356" s="138"/>
      <c r="M356" s="138"/>
      <c r="N356" s="138"/>
      <c r="O356" s="138"/>
      <c r="P356" s="147"/>
      <c r="Q356" s="138"/>
      <c r="R356" s="138"/>
      <c r="S356" s="138"/>
      <c r="T356" s="147"/>
      <c r="U356" s="139"/>
      <c r="V356" s="6"/>
      <c r="W356" s="6"/>
      <c r="X356" s="6"/>
      <c r="Y356" s="6"/>
      <c r="Z356" s="6"/>
      <c r="AA356" s="6"/>
      <c r="AB356" s="6"/>
      <c r="AC356" s="6"/>
      <c r="AD356" s="6"/>
      <c r="AE356" s="6"/>
      <c r="AF356" s="6"/>
      <c r="AG356" s="6"/>
    </row>
    <row r="357" ht="11.25" customHeight="1">
      <c r="A357" s="135"/>
      <c r="B357" s="136"/>
      <c r="C357" s="136"/>
      <c r="D357" s="137"/>
      <c r="E357" s="138"/>
      <c r="F357" s="138"/>
      <c r="G357" s="138"/>
      <c r="H357" s="138"/>
      <c r="I357" s="138"/>
      <c r="J357" s="138"/>
      <c r="K357" s="138"/>
      <c r="L357" s="138"/>
      <c r="M357" s="138"/>
      <c r="N357" s="138"/>
      <c r="O357" s="138"/>
      <c r="P357" s="147"/>
      <c r="Q357" s="138"/>
      <c r="R357" s="138"/>
      <c r="S357" s="138"/>
      <c r="T357" s="147"/>
      <c r="U357" s="139"/>
      <c r="V357" s="6"/>
      <c r="W357" s="6"/>
      <c r="X357" s="6"/>
      <c r="Y357" s="6"/>
      <c r="Z357" s="6"/>
      <c r="AA357" s="6"/>
      <c r="AB357" s="6"/>
      <c r="AC357" s="6"/>
      <c r="AD357" s="6"/>
      <c r="AE357" s="6"/>
      <c r="AF357" s="6"/>
      <c r="AG357" s="6"/>
    </row>
    <row r="358" ht="11.25" customHeight="1">
      <c r="A358" s="135"/>
      <c r="B358" s="136"/>
      <c r="C358" s="136"/>
      <c r="D358" s="137"/>
      <c r="E358" s="138"/>
      <c r="F358" s="138"/>
      <c r="G358" s="138"/>
      <c r="H358" s="138"/>
      <c r="I358" s="138"/>
      <c r="J358" s="138"/>
      <c r="K358" s="138"/>
      <c r="L358" s="138"/>
      <c r="M358" s="138"/>
      <c r="N358" s="138"/>
      <c r="O358" s="138"/>
      <c r="P358" s="147"/>
      <c r="Q358" s="138"/>
      <c r="R358" s="138"/>
      <c r="S358" s="138"/>
      <c r="T358" s="147"/>
      <c r="U358" s="139"/>
      <c r="V358" s="6"/>
      <c r="W358" s="6"/>
      <c r="X358" s="6"/>
      <c r="Y358" s="6"/>
      <c r="Z358" s="6"/>
      <c r="AA358" s="6"/>
      <c r="AB358" s="6"/>
      <c r="AC358" s="6"/>
      <c r="AD358" s="6"/>
      <c r="AE358" s="6"/>
      <c r="AF358" s="6"/>
      <c r="AG358" s="6"/>
    </row>
    <row r="359" ht="11.25" customHeight="1">
      <c r="A359" s="135"/>
      <c r="B359" s="136"/>
      <c r="C359" s="136"/>
      <c r="D359" s="137"/>
      <c r="E359" s="138"/>
      <c r="F359" s="138"/>
      <c r="G359" s="138"/>
      <c r="H359" s="138"/>
      <c r="I359" s="138"/>
      <c r="J359" s="138"/>
      <c r="K359" s="138"/>
      <c r="L359" s="138"/>
      <c r="M359" s="138"/>
      <c r="N359" s="138"/>
      <c r="O359" s="138"/>
      <c r="P359" s="147"/>
      <c r="Q359" s="138"/>
      <c r="R359" s="138"/>
      <c r="S359" s="138"/>
      <c r="T359" s="147"/>
      <c r="U359" s="139"/>
      <c r="V359" s="6"/>
      <c r="W359" s="6"/>
      <c r="X359" s="6"/>
      <c r="Y359" s="6"/>
      <c r="Z359" s="6"/>
      <c r="AA359" s="6"/>
      <c r="AB359" s="6"/>
      <c r="AC359" s="6"/>
      <c r="AD359" s="6"/>
      <c r="AE359" s="6"/>
      <c r="AF359" s="6"/>
      <c r="AG359" s="6"/>
    </row>
    <row r="360" ht="11.25" customHeight="1">
      <c r="A360" s="135"/>
      <c r="B360" s="136"/>
      <c r="C360" s="136"/>
      <c r="D360" s="137"/>
      <c r="E360" s="138"/>
      <c r="F360" s="138"/>
      <c r="G360" s="138"/>
      <c r="H360" s="138"/>
      <c r="I360" s="138"/>
      <c r="J360" s="138"/>
      <c r="K360" s="138"/>
      <c r="L360" s="138"/>
      <c r="M360" s="138"/>
      <c r="N360" s="138"/>
      <c r="O360" s="138"/>
      <c r="P360" s="147"/>
      <c r="Q360" s="138"/>
      <c r="R360" s="138"/>
      <c r="S360" s="138"/>
      <c r="T360" s="147"/>
      <c r="U360" s="139"/>
      <c r="V360" s="6"/>
      <c r="W360" s="6"/>
      <c r="X360" s="6"/>
      <c r="Y360" s="6"/>
      <c r="Z360" s="6"/>
      <c r="AA360" s="6"/>
      <c r="AB360" s="6"/>
      <c r="AC360" s="6"/>
      <c r="AD360" s="6"/>
      <c r="AE360" s="6"/>
      <c r="AF360" s="6"/>
      <c r="AG360" s="6"/>
    </row>
    <row r="361" ht="11.25" customHeight="1">
      <c r="A361" s="135"/>
      <c r="B361" s="136"/>
      <c r="C361" s="136"/>
      <c r="D361" s="137"/>
      <c r="E361" s="138"/>
      <c r="F361" s="138"/>
      <c r="G361" s="138"/>
      <c r="H361" s="138"/>
      <c r="I361" s="138"/>
      <c r="J361" s="138"/>
      <c r="K361" s="138"/>
      <c r="L361" s="138"/>
      <c r="M361" s="138"/>
      <c r="N361" s="138"/>
      <c r="O361" s="138"/>
      <c r="P361" s="147"/>
      <c r="Q361" s="138"/>
      <c r="R361" s="138"/>
      <c r="S361" s="138"/>
      <c r="T361" s="147"/>
      <c r="U361" s="139"/>
      <c r="V361" s="6"/>
      <c r="W361" s="6"/>
      <c r="X361" s="6"/>
      <c r="Y361" s="6"/>
      <c r="Z361" s="6"/>
      <c r="AA361" s="6"/>
      <c r="AB361" s="6"/>
      <c r="AC361" s="6"/>
      <c r="AD361" s="6"/>
      <c r="AE361" s="6"/>
      <c r="AF361" s="6"/>
      <c r="AG361" s="6"/>
    </row>
    <row r="362" ht="11.25" customHeight="1">
      <c r="A362" s="135"/>
      <c r="B362" s="136"/>
      <c r="C362" s="136"/>
      <c r="D362" s="137"/>
      <c r="E362" s="138"/>
      <c r="F362" s="138"/>
      <c r="G362" s="138"/>
      <c r="H362" s="138"/>
      <c r="I362" s="138"/>
      <c r="J362" s="138"/>
      <c r="K362" s="138"/>
      <c r="L362" s="138"/>
      <c r="M362" s="138"/>
      <c r="N362" s="138"/>
      <c r="O362" s="138"/>
      <c r="P362" s="147"/>
      <c r="Q362" s="138"/>
      <c r="R362" s="138"/>
      <c r="S362" s="138"/>
      <c r="T362" s="147"/>
      <c r="U362" s="139"/>
      <c r="V362" s="6"/>
      <c r="W362" s="6"/>
      <c r="X362" s="6"/>
      <c r="Y362" s="6"/>
      <c r="Z362" s="6"/>
      <c r="AA362" s="6"/>
      <c r="AB362" s="6"/>
      <c r="AC362" s="6"/>
      <c r="AD362" s="6"/>
      <c r="AE362" s="6"/>
      <c r="AF362" s="6"/>
      <c r="AG362" s="6"/>
    </row>
    <row r="363" ht="11.25" customHeight="1">
      <c r="A363" s="135"/>
      <c r="B363" s="136"/>
      <c r="C363" s="136"/>
      <c r="D363" s="137"/>
      <c r="E363" s="138"/>
      <c r="F363" s="138"/>
      <c r="G363" s="138"/>
      <c r="H363" s="138"/>
      <c r="I363" s="138"/>
      <c r="J363" s="138"/>
      <c r="K363" s="138"/>
      <c r="L363" s="138"/>
      <c r="M363" s="138"/>
      <c r="N363" s="138"/>
      <c r="O363" s="138"/>
      <c r="P363" s="147"/>
      <c r="Q363" s="138"/>
      <c r="R363" s="138"/>
      <c r="S363" s="138"/>
      <c r="T363" s="147"/>
      <c r="U363" s="139"/>
      <c r="V363" s="6"/>
      <c r="W363" s="6"/>
      <c r="X363" s="6"/>
      <c r="Y363" s="6"/>
      <c r="Z363" s="6"/>
      <c r="AA363" s="6"/>
      <c r="AB363" s="6"/>
      <c r="AC363" s="6"/>
      <c r="AD363" s="6"/>
      <c r="AE363" s="6"/>
      <c r="AF363" s="6"/>
      <c r="AG363" s="6"/>
    </row>
    <row r="364" ht="11.25" customHeight="1">
      <c r="A364" s="135"/>
      <c r="B364" s="136"/>
      <c r="C364" s="136"/>
      <c r="D364" s="137"/>
      <c r="E364" s="138"/>
      <c r="F364" s="138"/>
      <c r="G364" s="138"/>
      <c r="H364" s="138"/>
      <c r="I364" s="138"/>
      <c r="J364" s="138"/>
      <c r="K364" s="138"/>
      <c r="L364" s="138"/>
      <c r="M364" s="138"/>
      <c r="N364" s="138"/>
      <c r="O364" s="138"/>
      <c r="P364" s="147"/>
      <c r="Q364" s="138"/>
      <c r="R364" s="138"/>
      <c r="S364" s="138"/>
      <c r="T364" s="147"/>
      <c r="U364" s="139"/>
      <c r="V364" s="6"/>
      <c r="W364" s="6"/>
      <c r="X364" s="6"/>
      <c r="Y364" s="6"/>
      <c r="Z364" s="6"/>
      <c r="AA364" s="6"/>
      <c r="AB364" s="6"/>
      <c r="AC364" s="6"/>
      <c r="AD364" s="6"/>
      <c r="AE364" s="6"/>
      <c r="AF364" s="6"/>
      <c r="AG364" s="6"/>
    </row>
    <row r="365" ht="11.25" customHeight="1">
      <c r="A365" s="135"/>
      <c r="B365" s="136"/>
      <c r="C365" s="136"/>
      <c r="D365" s="137"/>
      <c r="E365" s="138"/>
      <c r="F365" s="138"/>
      <c r="G365" s="138"/>
      <c r="H365" s="138"/>
      <c r="I365" s="138"/>
      <c r="J365" s="138"/>
      <c r="K365" s="138"/>
      <c r="L365" s="138"/>
      <c r="M365" s="138"/>
      <c r="N365" s="138"/>
      <c r="O365" s="138"/>
      <c r="P365" s="147"/>
      <c r="Q365" s="138"/>
      <c r="R365" s="138"/>
      <c r="S365" s="138"/>
      <c r="T365" s="147"/>
      <c r="U365" s="139"/>
      <c r="V365" s="6"/>
      <c r="W365" s="6"/>
      <c r="X365" s="6"/>
      <c r="Y365" s="6"/>
      <c r="Z365" s="6"/>
      <c r="AA365" s="6"/>
      <c r="AB365" s="6"/>
      <c r="AC365" s="6"/>
      <c r="AD365" s="6"/>
      <c r="AE365" s="6"/>
      <c r="AF365" s="6"/>
      <c r="AG365" s="6"/>
    </row>
    <row r="366" ht="11.25" customHeight="1">
      <c r="A366" s="135"/>
      <c r="B366" s="136"/>
      <c r="C366" s="136"/>
      <c r="D366" s="137"/>
      <c r="E366" s="138"/>
      <c r="F366" s="138"/>
      <c r="G366" s="138"/>
      <c r="H366" s="138"/>
      <c r="I366" s="138"/>
      <c r="J366" s="138"/>
      <c r="K366" s="138"/>
      <c r="L366" s="138"/>
      <c r="M366" s="138"/>
      <c r="N366" s="138"/>
      <c r="O366" s="138"/>
      <c r="P366" s="147"/>
      <c r="Q366" s="138"/>
      <c r="R366" s="138"/>
      <c r="S366" s="138"/>
      <c r="T366" s="147"/>
      <c r="U366" s="139"/>
      <c r="V366" s="6"/>
      <c r="W366" s="6"/>
      <c r="X366" s="6"/>
      <c r="Y366" s="6"/>
      <c r="Z366" s="6"/>
      <c r="AA366" s="6"/>
      <c r="AB366" s="6"/>
      <c r="AC366" s="6"/>
      <c r="AD366" s="6"/>
      <c r="AE366" s="6"/>
      <c r="AF366" s="6"/>
      <c r="AG366" s="6"/>
    </row>
    <row r="367" ht="11.25" customHeight="1">
      <c r="A367" s="135"/>
      <c r="B367" s="136"/>
      <c r="C367" s="136"/>
      <c r="D367" s="137"/>
      <c r="E367" s="138"/>
      <c r="F367" s="138"/>
      <c r="G367" s="138"/>
      <c r="H367" s="138"/>
      <c r="I367" s="138"/>
      <c r="J367" s="138"/>
      <c r="K367" s="138"/>
      <c r="L367" s="138"/>
      <c r="M367" s="138"/>
      <c r="N367" s="138"/>
      <c r="O367" s="138"/>
      <c r="P367" s="147"/>
      <c r="Q367" s="138"/>
      <c r="R367" s="138"/>
      <c r="S367" s="138"/>
      <c r="T367" s="147"/>
      <c r="U367" s="139"/>
      <c r="V367" s="6"/>
      <c r="W367" s="6"/>
      <c r="X367" s="6"/>
      <c r="Y367" s="6"/>
      <c r="Z367" s="6"/>
      <c r="AA367" s="6"/>
      <c r="AB367" s="6"/>
      <c r="AC367" s="6"/>
      <c r="AD367" s="6"/>
      <c r="AE367" s="6"/>
      <c r="AF367" s="6"/>
      <c r="AG367" s="6"/>
    </row>
    <row r="368" ht="11.25" customHeight="1">
      <c r="A368" s="135"/>
      <c r="B368" s="136"/>
      <c r="C368" s="136"/>
      <c r="D368" s="137"/>
      <c r="E368" s="138"/>
      <c r="F368" s="138"/>
      <c r="G368" s="138"/>
      <c r="H368" s="138"/>
      <c r="I368" s="138"/>
      <c r="J368" s="138"/>
      <c r="K368" s="138"/>
      <c r="L368" s="138"/>
      <c r="M368" s="138"/>
      <c r="N368" s="138"/>
      <c r="O368" s="138"/>
      <c r="P368" s="147"/>
      <c r="Q368" s="138"/>
      <c r="R368" s="138"/>
      <c r="S368" s="138"/>
      <c r="T368" s="147"/>
      <c r="U368" s="139"/>
      <c r="V368" s="6"/>
      <c r="W368" s="6"/>
      <c r="X368" s="6"/>
      <c r="Y368" s="6"/>
      <c r="Z368" s="6"/>
      <c r="AA368" s="6"/>
      <c r="AB368" s="6"/>
      <c r="AC368" s="6"/>
      <c r="AD368" s="6"/>
      <c r="AE368" s="6"/>
      <c r="AF368" s="6"/>
      <c r="AG368" s="6"/>
    </row>
    <row r="369" ht="11.25" customHeight="1">
      <c r="A369" s="135"/>
      <c r="B369" s="136"/>
      <c r="C369" s="136"/>
      <c r="D369" s="137"/>
      <c r="E369" s="138"/>
      <c r="F369" s="138"/>
      <c r="G369" s="138"/>
      <c r="H369" s="138"/>
      <c r="I369" s="138"/>
      <c r="J369" s="138"/>
      <c r="K369" s="138"/>
      <c r="L369" s="138"/>
      <c r="M369" s="138"/>
      <c r="N369" s="138"/>
      <c r="O369" s="138"/>
      <c r="P369" s="147"/>
      <c r="Q369" s="138"/>
      <c r="R369" s="138"/>
      <c r="S369" s="138"/>
      <c r="T369" s="147"/>
      <c r="U369" s="139"/>
      <c r="V369" s="6"/>
      <c r="W369" s="6"/>
      <c r="X369" s="6"/>
      <c r="Y369" s="6"/>
      <c r="Z369" s="6"/>
      <c r="AA369" s="6"/>
      <c r="AB369" s="6"/>
      <c r="AC369" s="6"/>
      <c r="AD369" s="6"/>
      <c r="AE369" s="6"/>
      <c r="AF369" s="6"/>
      <c r="AG369" s="6"/>
    </row>
    <row r="370" ht="11.25" customHeight="1">
      <c r="A370" s="135"/>
      <c r="B370" s="136"/>
      <c r="C370" s="136"/>
      <c r="D370" s="137"/>
      <c r="E370" s="138"/>
      <c r="F370" s="138"/>
      <c r="G370" s="138"/>
      <c r="H370" s="138"/>
      <c r="I370" s="138"/>
      <c r="J370" s="138"/>
      <c r="K370" s="138"/>
      <c r="L370" s="138"/>
      <c r="M370" s="138"/>
      <c r="N370" s="138"/>
      <c r="O370" s="138"/>
      <c r="P370" s="147"/>
      <c r="Q370" s="138"/>
      <c r="R370" s="138"/>
      <c r="S370" s="138"/>
      <c r="T370" s="147"/>
      <c r="U370" s="139"/>
      <c r="V370" s="6"/>
      <c r="W370" s="6"/>
      <c r="X370" s="6"/>
      <c r="Y370" s="6"/>
      <c r="Z370" s="6"/>
      <c r="AA370" s="6"/>
      <c r="AB370" s="6"/>
      <c r="AC370" s="6"/>
      <c r="AD370" s="6"/>
      <c r="AE370" s="6"/>
      <c r="AF370" s="6"/>
      <c r="AG370" s="6"/>
    </row>
    <row r="371" ht="11.25" customHeight="1">
      <c r="A371" s="135"/>
      <c r="B371" s="136"/>
      <c r="C371" s="136"/>
      <c r="D371" s="137"/>
      <c r="E371" s="138"/>
      <c r="F371" s="138"/>
      <c r="G371" s="138"/>
      <c r="H371" s="138"/>
      <c r="I371" s="138"/>
      <c r="J371" s="138"/>
      <c r="K371" s="138"/>
      <c r="L371" s="138"/>
      <c r="M371" s="138"/>
      <c r="N371" s="138"/>
      <c r="O371" s="138"/>
      <c r="P371" s="147"/>
      <c r="Q371" s="138"/>
      <c r="R371" s="138"/>
      <c r="S371" s="138"/>
      <c r="T371" s="147"/>
      <c r="U371" s="139"/>
      <c r="V371" s="6"/>
      <c r="W371" s="6"/>
      <c r="X371" s="6"/>
      <c r="Y371" s="6"/>
      <c r="Z371" s="6"/>
      <c r="AA371" s="6"/>
      <c r="AB371" s="6"/>
      <c r="AC371" s="6"/>
      <c r="AD371" s="6"/>
      <c r="AE371" s="6"/>
      <c r="AF371" s="6"/>
      <c r="AG371" s="6"/>
    </row>
    <row r="372" ht="11.25" customHeight="1">
      <c r="A372" s="135"/>
      <c r="B372" s="136"/>
      <c r="C372" s="136"/>
      <c r="D372" s="137"/>
      <c r="E372" s="138"/>
      <c r="F372" s="138"/>
      <c r="G372" s="138"/>
      <c r="H372" s="138"/>
      <c r="I372" s="138"/>
      <c r="J372" s="138"/>
      <c r="K372" s="138"/>
      <c r="L372" s="138"/>
      <c r="M372" s="138"/>
      <c r="N372" s="138"/>
      <c r="O372" s="138"/>
      <c r="P372" s="147"/>
      <c r="Q372" s="138"/>
      <c r="R372" s="138"/>
      <c r="S372" s="138"/>
      <c r="T372" s="147"/>
      <c r="U372" s="139"/>
      <c r="V372" s="6"/>
      <c r="W372" s="6"/>
      <c r="X372" s="6"/>
      <c r="Y372" s="6"/>
      <c r="Z372" s="6"/>
      <c r="AA372" s="6"/>
      <c r="AB372" s="6"/>
      <c r="AC372" s="6"/>
      <c r="AD372" s="6"/>
      <c r="AE372" s="6"/>
      <c r="AF372" s="6"/>
      <c r="AG372" s="6"/>
    </row>
    <row r="373" ht="11.25" customHeight="1">
      <c r="A373" s="135"/>
      <c r="B373" s="136"/>
      <c r="C373" s="136"/>
      <c r="D373" s="137"/>
      <c r="E373" s="138"/>
      <c r="F373" s="138"/>
      <c r="G373" s="138"/>
      <c r="H373" s="138"/>
      <c r="I373" s="138"/>
      <c r="J373" s="138"/>
      <c r="K373" s="138"/>
      <c r="L373" s="138"/>
      <c r="M373" s="138"/>
      <c r="N373" s="138"/>
      <c r="O373" s="138"/>
      <c r="P373" s="147"/>
      <c r="Q373" s="138"/>
      <c r="R373" s="138"/>
      <c r="S373" s="138"/>
      <c r="T373" s="147"/>
      <c r="U373" s="139"/>
      <c r="V373" s="6"/>
      <c r="W373" s="6"/>
      <c r="X373" s="6"/>
      <c r="Y373" s="6"/>
      <c r="Z373" s="6"/>
      <c r="AA373" s="6"/>
      <c r="AB373" s="6"/>
      <c r="AC373" s="6"/>
      <c r="AD373" s="6"/>
      <c r="AE373" s="6"/>
      <c r="AF373" s="6"/>
      <c r="AG373" s="6"/>
    </row>
    <row r="374" ht="11.25" customHeight="1">
      <c r="A374" s="135"/>
      <c r="B374" s="136"/>
      <c r="C374" s="136"/>
      <c r="D374" s="137"/>
      <c r="E374" s="138"/>
      <c r="F374" s="138"/>
      <c r="G374" s="138"/>
      <c r="H374" s="138"/>
      <c r="I374" s="138"/>
      <c r="J374" s="138"/>
      <c r="K374" s="138"/>
      <c r="L374" s="138"/>
      <c r="M374" s="138"/>
      <c r="N374" s="138"/>
      <c r="O374" s="138"/>
      <c r="P374" s="147"/>
      <c r="Q374" s="138"/>
      <c r="R374" s="138"/>
      <c r="S374" s="138"/>
      <c r="T374" s="147"/>
      <c r="U374" s="139"/>
      <c r="V374" s="6"/>
      <c r="W374" s="6"/>
      <c r="X374" s="6"/>
      <c r="Y374" s="6"/>
      <c r="Z374" s="6"/>
      <c r="AA374" s="6"/>
      <c r="AB374" s="6"/>
      <c r="AC374" s="6"/>
      <c r="AD374" s="6"/>
      <c r="AE374" s="6"/>
      <c r="AF374" s="6"/>
      <c r="AG374" s="6"/>
    </row>
    <row r="375" ht="11.25" customHeight="1">
      <c r="A375" s="135"/>
      <c r="B375" s="136"/>
      <c r="C375" s="136"/>
      <c r="D375" s="137"/>
      <c r="E375" s="138"/>
      <c r="F375" s="138"/>
      <c r="G375" s="138"/>
      <c r="H375" s="138"/>
      <c r="I375" s="138"/>
      <c r="J375" s="138"/>
      <c r="K375" s="138"/>
      <c r="L375" s="138"/>
      <c r="M375" s="138"/>
      <c r="N375" s="138"/>
      <c r="O375" s="138"/>
      <c r="P375" s="147"/>
      <c r="Q375" s="138"/>
      <c r="R375" s="138"/>
      <c r="S375" s="138"/>
      <c r="T375" s="147"/>
      <c r="U375" s="139"/>
      <c r="V375" s="6"/>
      <c r="W375" s="6"/>
      <c r="X375" s="6"/>
      <c r="Y375" s="6"/>
      <c r="Z375" s="6"/>
      <c r="AA375" s="6"/>
      <c r="AB375" s="6"/>
      <c r="AC375" s="6"/>
      <c r="AD375" s="6"/>
      <c r="AE375" s="6"/>
      <c r="AF375" s="6"/>
      <c r="AG375" s="6"/>
    </row>
    <row r="376" ht="11.25" customHeight="1">
      <c r="A376" s="135"/>
      <c r="B376" s="136"/>
      <c r="C376" s="136"/>
      <c r="D376" s="137"/>
      <c r="E376" s="138"/>
      <c r="F376" s="138"/>
      <c r="G376" s="138"/>
      <c r="H376" s="138"/>
      <c r="I376" s="138"/>
      <c r="J376" s="138"/>
      <c r="K376" s="138"/>
      <c r="L376" s="138"/>
      <c r="M376" s="138"/>
      <c r="N376" s="138"/>
      <c r="O376" s="138"/>
      <c r="P376" s="147"/>
      <c r="Q376" s="138"/>
      <c r="R376" s="138"/>
      <c r="S376" s="138"/>
      <c r="T376" s="147"/>
      <c r="U376" s="139"/>
      <c r="V376" s="6"/>
      <c r="W376" s="6"/>
      <c r="X376" s="6"/>
      <c r="Y376" s="6"/>
      <c r="Z376" s="6"/>
      <c r="AA376" s="6"/>
      <c r="AB376" s="6"/>
      <c r="AC376" s="6"/>
      <c r="AD376" s="6"/>
      <c r="AE376" s="6"/>
      <c r="AF376" s="6"/>
      <c r="AG376" s="6"/>
    </row>
    <row r="377" ht="11.25" customHeight="1">
      <c r="A377" s="135"/>
      <c r="B377" s="136"/>
      <c r="C377" s="136"/>
      <c r="D377" s="137"/>
      <c r="E377" s="138"/>
      <c r="F377" s="138"/>
      <c r="G377" s="138"/>
      <c r="H377" s="138"/>
      <c r="I377" s="138"/>
      <c r="J377" s="138"/>
      <c r="K377" s="138"/>
      <c r="L377" s="138"/>
      <c r="M377" s="138"/>
      <c r="N377" s="138"/>
      <c r="O377" s="138"/>
      <c r="P377" s="147"/>
      <c r="Q377" s="138"/>
      <c r="R377" s="138"/>
      <c r="S377" s="138"/>
      <c r="T377" s="147"/>
      <c r="U377" s="139"/>
      <c r="V377" s="6"/>
      <c r="W377" s="6"/>
      <c r="X377" s="6"/>
      <c r="Y377" s="6"/>
      <c r="Z377" s="6"/>
      <c r="AA377" s="6"/>
      <c r="AB377" s="6"/>
      <c r="AC377" s="6"/>
      <c r="AD377" s="6"/>
      <c r="AE377" s="6"/>
      <c r="AF377" s="6"/>
      <c r="AG377" s="6"/>
    </row>
    <row r="378" ht="11.25" customHeight="1">
      <c r="A378" s="135"/>
      <c r="B378" s="136"/>
      <c r="C378" s="136"/>
      <c r="D378" s="137"/>
      <c r="E378" s="138"/>
      <c r="F378" s="138"/>
      <c r="G378" s="138"/>
      <c r="H378" s="138"/>
      <c r="I378" s="138"/>
      <c r="J378" s="138"/>
      <c r="K378" s="138"/>
      <c r="L378" s="138"/>
      <c r="M378" s="138"/>
      <c r="N378" s="138"/>
      <c r="O378" s="138"/>
      <c r="P378" s="147"/>
      <c r="Q378" s="138"/>
      <c r="R378" s="138"/>
      <c r="S378" s="138"/>
      <c r="T378" s="147"/>
      <c r="U378" s="139"/>
      <c r="V378" s="6"/>
      <c r="W378" s="6"/>
      <c r="X378" s="6"/>
      <c r="Y378" s="6"/>
      <c r="Z378" s="6"/>
      <c r="AA378" s="6"/>
      <c r="AB378" s="6"/>
      <c r="AC378" s="6"/>
      <c r="AD378" s="6"/>
      <c r="AE378" s="6"/>
      <c r="AF378" s="6"/>
      <c r="AG378" s="6"/>
    </row>
    <row r="379" ht="11.25" customHeight="1">
      <c r="A379" s="135"/>
      <c r="B379" s="136"/>
      <c r="C379" s="136"/>
      <c r="D379" s="137"/>
      <c r="E379" s="138"/>
      <c r="F379" s="138"/>
      <c r="G379" s="138"/>
      <c r="H379" s="138"/>
      <c r="I379" s="138"/>
      <c r="J379" s="138"/>
      <c r="K379" s="138"/>
      <c r="L379" s="138"/>
      <c r="M379" s="138"/>
      <c r="N379" s="138"/>
      <c r="O379" s="138"/>
      <c r="P379" s="147"/>
      <c r="Q379" s="138"/>
      <c r="R379" s="138"/>
      <c r="S379" s="138"/>
      <c r="T379" s="147"/>
      <c r="U379" s="139"/>
      <c r="V379" s="6"/>
      <c r="W379" s="6"/>
      <c r="X379" s="6"/>
      <c r="Y379" s="6"/>
      <c r="Z379" s="6"/>
      <c r="AA379" s="6"/>
      <c r="AB379" s="6"/>
      <c r="AC379" s="6"/>
      <c r="AD379" s="6"/>
      <c r="AE379" s="6"/>
      <c r="AF379" s="6"/>
      <c r="AG379" s="6"/>
    </row>
    <row r="380" ht="11.25" customHeight="1">
      <c r="A380" s="135"/>
      <c r="B380" s="136"/>
      <c r="C380" s="136"/>
      <c r="D380" s="137"/>
      <c r="E380" s="138"/>
      <c r="F380" s="138"/>
      <c r="G380" s="138"/>
      <c r="H380" s="138"/>
      <c r="I380" s="138"/>
      <c r="J380" s="138"/>
      <c r="K380" s="138"/>
      <c r="L380" s="138"/>
      <c r="M380" s="138"/>
      <c r="N380" s="138"/>
      <c r="O380" s="138"/>
      <c r="P380" s="147"/>
      <c r="Q380" s="138"/>
      <c r="R380" s="138"/>
      <c r="S380" s="138"/>
      <c r="T380" s="147"/>
      <c r="U380" s="139"/>
      <c r="V380" s="6"/>
      <c r="W380" s="6"/>
      <c r="X380" s="6"/>
      <c r="Y380" s="6"/>
      <c r="Z380" s="6"/>
      <c r="AA380" s="6"/>
      <c r="AB380" s="6"/>
      <c r="AC380" s="6"/>
      <c r="AD380" s="6"/>
      <c r="AE380" s="6"/>
      <c r="AF380" s="6"/>
      <c r="AG380" s="6"/>
    </row>
    <row r="381" ht="11.25" customHeight="1">
      <c r="A381" s="135"/>
      <c r="B381" s="136"/>
      <c r="C381" s="136"/>
      <c r="D381" s="137"/>
      <c r="E381" s="138"/>
      <c r="F381" s="138"/>
      <c r="G381" s="138"/>
      <c r="H381" s="138"/>
      <c r="I381" s="138"/>
      <c r="J381" s="138"/>
      <c r="K381" s="138"/>
      <c r="L381" s="138"/>
      <c r="M381" s="138"/>
      <c r="N381" s="138"/>
      <c r="O381" s="138"/>
      <c r="P381" s="147"/>
      <c r="Q381" s="138"/>
      <c r="R381" s="138"/>
      <c r="S381" s="138"/>
      <c r="T381" s="147"/>
      <c r="U381" s="139"/>
      <c r="V381" s="6"/>
      <c r="W381" s="6"/>
      <c r="X381" s="6"/>
      <c r="Y381" s="6"/>
      <c r="Z381" s="6"/>
      <c r="AA381" s="6"/>
      <c r="AB381" s="6"/>
      <c r="AC381" s="6"/>
      <c r="AD381" s="6"/>
      <c r="AE381" s="6"/>
      <c r="AF381" s="6"/>
      <c r="AG381" s="6"/>
    </row>
    <row r="382" ht="11.25" customHeight="1">
      <c r="A382" s="135"/>
      <c r="B382" s="136"/>
      <c r="C382" s="136"/>
      <c r="D382" s="137"/>
      <c r="E382" s="138"/>
      <c r="F382" s="138"/>
      <c r="G382" s="138"/>
      <c r="H382" s="138"/>
      <c r="I382" s="138"/>
      <c r="J382" s="138"/>
      <c r="K382" s="138"/>
      <c r="L382" s="138"/>
      <c r="M382" s="138"/>
      <c r="N382" s="138"/>
      <c r="O382" s="138"/>
      <c r="P382" s="147"/>
      <c r="Q382" s="138"/>
      <c r="R382" s="138"/>
      <c r="S382" s="138"/>
      <c r="T382" s="147"/>
      <c r="U382" s="139"/>
      <c r="V382" s="6"/>
      <c r="W382" s="6"/>
      <c r="X382" s="6"/>
      <c r="Y382" s="6"/>
      <c r="Z382" s="6"/>
      <c r="AA382" s="6"/>
      <c r="AB382" s="6"/>
      <c r="AC382" s="6"/>
      <c r="AD382" s="6"/>
      <c r="AE382" s="6"/>
      <c r="AF382" s="6"/>
      <c r="AG382" s="6"/>
    </row>
    <row r="383" ht="11.25" customHeight="1">
      <c r="A383" s="135"/>
      <c r="B383" s="136"/>
      <c r="C383" s="136"/>
      <c r="D383" s="137"/>
      <c r="E383" s="138"/>
      <c r="F383" s="138"/>
      <c r="G383" s="138"/>
      <c r="H383" s="138"/>
      <c r="I383" s="138"/>
      <c r="J383" s="138"/>
      <c r="K383" s="138"/>
      <c r="L383" s="138"/>
      <c r="M383" s="138"/>
      <c r="N383" s="138"/>
      <c r="O383" s="138"/>
      <c r="P383" s="147"/>
      <c r="Q383" s="138"/>
      <c r="R383" s="138"/>
      <c r="S383" s="138"/>
      <c r="T383" s="147"/>
      <c r="U383" s="139"/>
      <c r="V383" s="6"/>
      <c r="W383" s="6"/>
      <c r="X383" s="6"/>
      <c r="Y383" s="6"/>
      <c r="Z383" s="6"/>
      <c r="AA383" s="6"/>
      <c r="AB383" s="6"/>
      <c r="AC383" s="6"/>
      <c r="AD383" s="6"/>
      <c r="AE383" s="6"/>
      <c r="AF383" s="6"/>
      <c r="AG383" s="6"/>
    </row>
    <row r="384" ht="11.25" customHeight="1">
      <c r="A384" s="135"/>
      <c r="B384" s="136"/>
      <c r="C384" s="136"/>
      <c r="D384" s="137"/>
      <c r="E384" s="138"/>
      <c r="F384" s="138"/>
      <c r="G384" s="138"/>
      <c r="H384" s="138"/>
      <c r="I384" s="138"/>
      <c r="J384" s="138"/>
      <c r="K384" s="138"/>
      <c r="L384" s="138"/>
      <c r="M384" s="138"/>
      <c r="N384" s="138"/>
      <c r="O384" s="138"/>
      <c r="P384" s="147"/>
      <c r="Q384" s="138"/>
      <c r="R384" s="138"/>
      <c r="S384" s="138"/>
      <c r="T384" s="147"/>
      <c r="U384" s="139"/>
      <c r="V384" s="6"/>
      <c r="W384" s="6"/>
      <c r="X384" s="6"/>
      <c r="Y384" s="6"/>
      <c r="Z384" s="6"/>
      <c r="AA384" s="6"/>
      <c r="AB384" s="6"/>
      <c r="AC384" s="6"/>
      <c r="AD384" s="6"/>
      <c r="AE384" s="6"/>
      <c r="AF384" s="6"/>
      <c r="AG384" s="6"/>
    </row>
    <row r="385" ht="11.25" customHeight="1">
      <c r="A385" s="135"/>
      <c r="B385" s="136"/>
      <c r="C385" s="136"/>
      <c r="D385" s="137"/>
      <c r="E385" s="138"/>
      <c r="F385" s="138"/>
      <c r="G385" s="138"/>
      <c r="H385" s="138"/>
      <c r="I385" s="138"/>
      <c r="J385" s="138"/>
      <c r="K385" s="138"/>
      <c r="L385" s="138"/>
      <c r="M385" s="138"/>
      <c r="N385" s="138"/>
      <c r="O385" s="138"/>
      <c r="P385" s="147"/>
      <c r="Q385" s="138"/>
      <c r="R385" s="138"/>
      <c r="S385" s="138"/>
      <c r="T385" s="147"/>
      <c r="U385" s="139"/>
      <c r="V385" s="6"/>
      <c r="W385" s="6"/>
      <c r="X385" s="6"/>
      <c r="Y385" s="6"/>
      <c r="Z385" s="6"/>
      <c r="AA385" s="6"/>
      <c r="AB385" s="6"/>
      <c r="AC385" s="6"/>
      <c r="AD385" s="6"/>
      <c r="AE385" s="6"/>
      <c r="AF385" s="6"/>
      <c r="AG385" s="6"/>
    </row>
    <row r="386" ht="11.25" customHeight="1">
      <c r="A386" s="135"/>
      <c r="B386" s="136"/>
      <c r="C386" s="136"/>
      <c r="D386" s="137"/>
      <c r="E386" s="138"/>
      <c r="F386" s="138"/>
      <c r="G386" s="138"/>
      <c r="H386" s="138"/>
      <c r="I386" s="138"/>
      <c r="J386" s="138"/>
      <c r="K386" s="138"/>
      <c r="L386" s="138"/>
      <c r="M386" s="138"/>
      <c r="N386" s="138"/>
      <c r="O386" s="138"/>
      <c r="P386" s="147"/>
      <c r="Q386" s="138"/>
      <c r="R386" s="138"/>
      <c r="S386" s="138"/>
      <c r="T386" s="147"/>
      <c r="U386" s="139"/>
      <c r="V386" s="6"/>
      <c r="W386" s="6"/>
      <c r="X386" s="6"/>
      <c r="Y386" s="6"/>
      <c r="Z386" s="6"/>
      <c r="AA386" s="6"/>
      <c r="AB386" s="6"/>
      <c r="AC386" s="6"/>
      <c r="AD386" s="6"/>
      <c r="AE386" s="6"/>
      <c r="AF386" s="6"/>
      <c r="AG386" s="6"/>
    </row>
    <row r="387" ht="11.25" customHeight="1">
      <c r="A387" s="135"/>
      <c r="B387" s="136"/>
      <c r="C387" s="136"/>
      <c r="D387" s="137"/>
      <c r="E387" s="138"/>
      <c r="F387" s="138"/>
      <c r="G387" s="138"/>
      <c r="H387" s="138"/>
      <c r="I387" s="138"/>
      <c r="J387" s="138"/>
      <c r="K387" s="138"/>
      <c r="L387" s="138"/>
      <c r="M387" s="138"/>
      <c r="N387" s="138"/>
      <c r="O387" s="138"/>
      <c r="P387" s="147"/>
      <c r="Q387" s="138"/>
      <c r="R387" s="138"/>
      <c r="S387" s="138"/>
      <c r="T387" s="147"/>
      <c r="U387" s="139"/>
      <c r="V387" s="6"/>
      <c r="W387" s="6"/>
      <c r="X387" s="6"/>
      <c r="Y387" s="6"/>
      <c r="Z387" s="6"/>
      <c r="AA387" s="6"/>
      <c r="AB387" s="6"/>
      <c r="AC387" s="6"/>
      <c r="AD387" s="6"/>
      <c r="AE387" s="6"/>
      <c r="AF387" s="6"/>
      <c r="AG387" s="6"/>
    </row>
    <row r="388" ht="11.25" customHeight="1">
      <c r="A388" s="135"/>
      <c r="B388" s="136"/>
      <c r="C388" s="136"/>
      <c r="D388" s="137"/>
      <c r="E388" s="138"/>
      <c r="F388" s="138"/>
      <c r="G388" s="138"/>
      <c r="H388" s="138"/>
      <c r="I388" s="138"/>
      <c r="J388" s="138"/>
      <c r="K388" s="138"/>
      <c r="L388" s="138"/>
      <c r="M388" s="138"/>
      <c r="N388" s="138"/>
      <c r="O388" s="138"/>
      <c r="P388" s="147"/>
      <c r="Q388" s="138"/>
      <c r="R388" s="138"/>
      <c r="S388" s="138"/>
      <c r="T388" s="147"/>
      <c r="U388" s="139"/>
      <c r="V388" s="6"/>
      <c r="W388" s="6"/>
      <c r="X388" s="6"/>
      <c r="Y388" s="6"/>
      <c r="Z388" s="6"/>
      <c r="AA388" s="6"/>
      <c r="AB388" s="6"/>
      <c r="AC388" s="6"/>
      <c r="AD388" s="6"/>
      <c r="AE388" s="6"/>
      <c r="AF388" s="6"/>
      <c r="AG388" s="6"/>
    </row>
    <row r="389" ht="11.25" customHeight="1">
      <c r="A389" s="135"/>
      <c r="B389" s="136"/>
      <c r="C389" s="136"/>
      <c r="D389" s="137"/>
      <c r="E389" s="138"/>
      <c r="F389" s="138"/>
      <c r="G389" s="138"/>
      <c r="H389" s="138"/>
      <c r="I389" s="138"/>
      <c r="J389" s="138"/>
      <c r="K389" s="138"/>
      <c r="L389" s="138"/>
      <c r="M389" s="138"/>
      <c r="N389" s="138"/>
      <c r="O389" s="138"/>
      <c r="P389" s="147"/>
      <c r="Q389" s="138"/>
      <c r="R389" s="138"/>
      <c r="S389" s="138"/>
      <c r="T389" s="147"/>
      <c r="U389" s="139"/>
      <c r="V389" s="6"/>
      <c r="W389" s="6"/>
      <c r="X389" s="6"/>
      <c r="Y389" s="6"/>
      <c r="Z389" s="6"/>
      <c r="AA389" s="6"/>
      <c r="AB389" s="6"/>
      <c r="AC389" s="6"/>
      <c r="AD389" s="6"/>
      <c r="AE389" s="6"/>
      <c r="AF389" s="6"/>
      <c r="AG389" s="6"/>
    </row>
    <row r="390" ht="11.25" customHeight="1">
      <c r="A390" s="135"/>
      <c r="B390" s="136"/>
      <c r="C390" s="136"/>
      <c r="D390" s="137"/>
      <c r="E390" s="138"/>
      <c r="F390" s="138"/>
      <c r="G390" s="138"/>
      <c r="H390" s="138"/>
      <c r="I390" s="138"/>
      <c r="J390" s="138"/>
      <c r="K390" s="138"/>
      <c r="L390" s="138"/>
      <c r="M390" s="138"/>
      <c r="N390" s="138"/>
      <c r="O390" s="138"/>
      <c r="P390" s="147"/>
      <c r="Q390" s="138"/>
      <c r="R390" s="138"/>
      <c r="S390" s="138"/>
      <c r="T390" s="147"/>
      <c r="U390" s="139"/>
      <c r="V390" s="6"/>
      <c r="W390" s="6"/>
      <c r="X390" s="6"/>
      <c r="Y390" s="6"/>
      <c r="Z390" s="6"/>
      <c r="AA390" s="6"/>
      <c r="AB390" s="6"/>
      <c r="AC390" s="6"/>
      <c r="AD390" s="6"/>
      <c r="AE390" s="6"/>
      <c r="AF390" s="6"/>
      <c r="AG390" s="6"/>
    </row>
    <row r="391" ht="11.25" customHeight="1">
      <c r="A391" s="135"/>
      <c r="B391" s="136"/>
      <c r="C391" s="136"/>
      <c r="D391" s="137"/>
      <c r="E391" s="138"/>
      <c r="F391" s="138"/>
      <c r="G391" s="138"/>
      <c r="H391" s="138"/>
      <c r="I391" s="138"/>
      <c r="J391" s="138"/>
      <c r="K391" s="138"/>
      <c r="L391" s="138"/>
      <c r="M391" s="138"/>
      <c r="N391" s="138"/>
      <c r="O391" s="138"/>
      <c r="P391" s="147"/>
      <c r="Q391" s="138"/>
      <c r="R391" s="138"/>
      <c r="S391" s="138"/>
      <c r="T391" s="147"/>
      <c r="U391" s="139"/>
      <c r="V391" s="6"/>
      <c r="W391" s="6"/>
      <c r="X391" s="6"/>
      <c r="Y391" s="6"/>
      <c r="Z391" s="6"/>
      <c r="AA391" s="6"/>
      <c r="AB391" s="6"/>
      <c r="AC391" s="6"/>
      <c r="AD391" s="6"/>
      <c r="AE391" s="6"/>
      <c r="AF391" s="6"/>
      <c r="AG391" s="6"/>
    </row>
    <row r="392" ht="11.25" customHeight="1">
      <c r="A392" s="135"/>
      <c r="B392" s="136"/>
      <c r="C392" s="136"/>
      <c r="D392" s="137"/>
      <c r="E392" s="138"/>
      <c r="F392" s="138"/>
      <c r="G392" s="138"/>
      <c r="H392" s="138"/>
      <c r="I392" s="138"/>
      <c r="J392" s="138"/>
      <c r="K392" s="138"/>
      <c r="L392" s="138"/>
      <c r="M392" s="138"/>
      <c r="N392" s="138"/>
      <c r="O392" s="138"/>
      <c r="P392" s="147"/>
      <c r="Q392" s="138"/>
      <c r="R392" s="138"/>
      <c r="S392" s="138"/>
      <c r="T392" s="147"/>
      <c r="U392" s="139"/>
      <c r="V392" s="6"/>
      <c r="W392" s="6"/>
      <c r="X392" s="6"/>
      <c r="Y392" s="6"/>
      <c r="Z392" s="6"/>
      <c r="AA392" s="6"/>
      <c r="AB392" s="6"/>
      <c r="AC392" s="6"/>
      <c r="AD392" s="6"/>
      <c r="AE392" s="6"/>
      <c r="AF392" s="6"/>
      <c r="AG392" s="6"/>
    </row>
    <row r="393" ht="11.25" customHeight="1">
      <c r="A393" s="135"/>
      <c r="B393" s="136"/>
      <c r="C393" s="136"/>
      <c r="D393" s="137"/>
      <c r="E393" s="138"/>
      <c r="F393" s="138"/>
      <c r="G393" s="138"/>
      <c r="H393" s="138"/>
      <c r="I393" s="138"/>
      <c r="J393" s="138"/>
      <c r="K393" s="138"/>
      <c r="L393" s="138"/>
      <c r="M393" s="138"/>
      <c r="N393" s="138"/>
      <c r="O393" s="138"/>
      <c r="P393" s="147"/>
      <c r="Q393" s="138"/>
      <c r="R393" s="138"/>
      <c r="S393" s="138"/>
      <c r="T393" s="147"/>
      <c r="U393" s="139"/>
      <c r="V393" s="6"/>
      <c r="W393" s="6"/>
      <c r="X393" s="6"/>
      <c r="Y393" s="6"/>
      <c r="Z393" s="6"/>
      <c r="AA393" s="6"/>
      <c r="AB393" s="6"/>
      <c r="AC393" s="6"/>
      <c r="AD393" s="6"/>
      <c r="AE393" s="6"/>
      <c r="AF393" s="6"/>
      <c r="AG393" s="6"/>
    </row>
    <row r="394" ht="11.25" customHeight="1">
      <c r="A394" s="135"/>
      <c r="B394" s="136"/>
      <c r="C394" s="136"/>
      <c r="D394" s="137"/>
      <c r="E394" s="138"/>
      <c r="F394" s="138"/>
      <c r="G394" s="138"/>
      <c r="H394" s="138"/>
      <c r="I394" s="138"/>
      <c r="J394" s="138"/>
      <c r="K394" s="138"/>
      <c r="L394" s="138"/>
      <c r="M394" s="138"/>
      <c r="N394" s="138"/>
      <c r="O394" s="138"/>
      <c r="P394" s="147"/>
      <c r="Q394" s="138"/>
      <c r="R394" s="138"/>
      <c r="S394" s="138"/>
      <c r="T394" s="147"/>
      <c r="U394" s="139"/>
      <c r="V394" s="6"/>
      <c r="W394" s="6"/>
      <c r="X394" s="6"/>
      <c r="Y394" s="6"/>
      <c r="Z394" s="6"/>
      <c r="AA394" s="6"/>
      <c r="AB394" s="6"/>
      <c r="AC394" s="6"/>
      <c r="AD394" s="6"/>
      <c r="AE394" s="6"/>
      <c r="AF394" s="6"/>
      <c r="AG394" s="6"/>
    </row>
    <row r="395" ht="11.25" customHeight="1">
      <c r="A395" s="135"/>
      <c r="B395" s="136"/>
      <c r="C395" s="136"/>
      <c r="D395" s="137"/>
      <c r="E395" s="138"/>
      <c r="F395" s="138"/>
      <c r="G395" s="138"/>
      <c r="H395" s="138"/>
      <c r="I395" s="138"/>
      <c r="J395" s="138"/>
      <c r="K395" s="138"/>
      <c r="L395" s="138"/>
      <c r="M395" s="138"/>
      <c r="N395" s="138"/>
      <c r="O395" s="138"/>
      <c r="P395" s="147"/>
      <c r="Q395" s="138"/>
      <c r="R395" s="138"/>
      <c r="S395" s="138"/>
      <c r="T395" s="147"/>
      <c r="U395" s="139"/>
      <c r="V395" s="6"/>
      <c r="W395" s="6"/>
      <c r="X395" s="6"/>
      <c r="Y395" s="6"/>
      <c r="Z395" s="6"/>
      <c r="AA395" s="6"/>
      <c r="AB395" s="6"/>
      <c r="AC395" s="6"/>
      <c r="AD395" s="6"/>
      <c r="AE395" s="6"/>
      <c r="AF395" s="6"/>
      <c r="AG395" s="6"/>
    </row>
    <row r="396" ht="11.25" customHeight="1">
      <c r="A396" s="135"/>
      <c r="B396" s="136"/>
      <c r="C396" s="136"/>
      <c r="D396" s="137"/>
      <c r="E396" s="138"/>
      <c r="F396" s="138"/>
      <c r="G396" s="138"/>
      <c r="H396" s="138"/>
      <c r="I396" s="138"/>
      <c r="J396" s="138"/>
      <c r="K396" s="138"/>
      <c r="L396" s="138"/>
      <c r="M396" s="138"/>
      <c r="N396" s="138"/>
      <c r="O396" s="138"/>
      <c r="P396" s="147"/>
      <c r="Q396" s="138"/>
      <c r="R396" s="138"/>
      <c r="S396" s="138"/>
      <c r="T396" s="147"/>
      <c r="U396" s="139"/>
      <c r="V396" s="6"/>
      <c r="W396" s="6"/>
      <c r="X396" s="6"/>
      <c r="Y396" s="6"/>
      <c r="Z396" s="6"/>
      <c r="AA396" s="6"/>
      <c r="AB396" s="6"/>
      <c r="AC396" s="6"/>
      <c r="AD396" s="6"/>
      <c r="AE396" s="6"/>
      <c r="AF396" s="6"/>
      <c r="AG396" s="6"/>
    </row>
    <row r="397" ht="11.25" customHeight="1">
      <c r="A397" s="135"/>
      <c r="B397" s="136"/>
      <c r="C397" s="136"/>
      <c r="D397" s="137"/>
      <c r="E397" s="138"/>
      <c r="F397" s="138"/>
      <c r="G397" s="138"/>
      <c r="H397" s="138"/>
      <c r="I397" s="138"/>
      <c r="J397" s="138"/>
      <c r="K397" s="138"/>
      <c r="L397" s="138"/>
      <c r="M397" s="138"/>
      <c r="N397" s="138"/>
      <c r="O397" s="138"/>
      <c r="P397" s="147"/>
      <c r="Q397" s="138"/>
      <c r="R397" s="138"/>
      <c r="S397" s="138"/>
      <c r="T397" s="147"/>
      <c r="U397" s="139"/>
      <c r="V397" s="6"/>
      <c r="W397" s="6"/>
      <c r="X397" s="6"/>
      <c r="Y397" s="6"/>
      <c r="Z397" s="6"/>
      <c r="AA397" s="6"/>
      <c r="AB397" s="6"/>
      <c r="AC397" s="6"/>
      <c r="AD397" s="6"/>
      <c r="AE397" s="6"/>
      <c r="AF397" s="6"/>
      <c r="AG397" s="6"/>
    </row>
    <row r="398" ht="11.25" customHeight="1">
      <c r="A398" s="135"/>
      <c r="B398" s="136"/>
      <c r="C398" s="136"/>
      <c r="D398" s="137"/>
      <c r="E398" s="138"/>
      <c r="F398" s="138"/>
      <c r="G398" s="138"/>
      <c r="H398" s="138"/>
      <c r="I398" s="138"/>
      <c r="J398" s="138"/>
      <c r="K398" s="138"/>
      <c r="L398" s="138"/>
      <c r="M398" s="138"/>
      <c r="N398" s="138"/>
      <c r="O398" s="138"/>
      <c r="P398" s="147"/>
      <c r="Q398" s="138"/>
      <c r="R398" s="138"/>
      <c r="S398" s="138"/>
      <c r="T398" s="147"/>
      <c r="U398" s="139"/>
      <c r="V398" s="6"/>
      <c r="W398" s="6"/>
      <c r="X398" s="6"/>
      <c r="Y398" s="6"/>
      <c r="Z398" s="6"/>
      <c r="AA398" s="6"/>
      <c r="AB398" s="6"/>
      <c r="AC398" s="6"/>
      <c r="AD398" s="6"/>
      <c r="AE398" s="6"/>
      <c r="AF398" s="6"/>
      <c r="AG398" s="6"/>
    </row>
    <row r="399" ht="11.25" customHeight="1">
      <c r="A399" s="135"/>
      <c r="B399" s="136"/>
      <c r="C399" s="136"/>
      <c r="D399" s="137"/>
      <c r="E399" s="138"/>
      <c r="F399" s="138"/>
      <c r="G399" s="138"/>
      <c r="H399" s="138"/>
      <c r="I399" s="138"/>
      <c r="J399" s="138"/>
      <c r="K399" s="138"/>
      <c r="L399" s="138"/>
      <c r="M399" s="138"/>
      <c r="N399" s="138"/>
      <c r="O399" s="138"/>
      <c r="P399" s="147"/>
      <c r="Q399" s="138"/>
      <c r="R399" s="138"/>
      <c r="S399" s="138"/>
      <c r="T399" s="147"/>
      <c r="U399" s="139"/>
      <c r="V399" s="6"/>
      <c r="W399" s="6"/>
      <c r="X399" s="6"/>
      <c r="Y399" s="6"/>
      <c r="Z399" s="6"/>
      <c r="AA399" s="6"/>
      <c r="AB399" s="6"/>
      <c r="AC399" s="6"/>
      <c r="AD399" s="6"/>
      <c r="AE399" s="6"/>
      <c r="AF399" s="6"/>
      <c r="AG399" s="6"/>
    </row>
    <row r="400" ht="11.25" customHeight="1">
      <c r="A400" s="135"/>
      <c r="B400" s="136"/>
      <c r="C400" s="136"/>
      <c r="D400" s="137"/>
      <c r="E400" s="138"/>
      <c r="F400" s="138"/>
      <c r="G400" s="138"/>
      <c r="H400" s="138"/>
      <c r="I400" s="138"/>
      <c r="J400" s="138"/>
      <c r="K400" s="138"/>
      <c r="L400" s="138"/>
      <c r="M400" s="138"/>
      <c r="N400" s="138"/>
      <c r="O400" s="138"/>
      <c r="P400" s="147"/>
      <c r="Q400" s="138"/>
      <c r="R400" s="138"/>
      <c r="S400" s="138"/>
      <c r="T400" s="147"/>
      <c r="U400" s="139"/>
      <c r="V400" s="6"/>
      <c r="W400" s="6"/>
      <c r="X400" s="6"/>
      <c r="Y400" s="6"/>
      <c r="Z400" s="6"/>
      <c r="AA400" s="6"/>
      <c r="AB400" s="6"/>
      <c r="AC400" s="6"/>
      <c r="AD400" s="6"/>
      <c r="AE400" s="6"/>
      <c r="AF400" s="6"/>
      <c r="AG400" s="6"/>
    </row>
    <row r="401" ht="11.25" customHeight="1">
      <c r="A401" s="135"/>
      <c r="B401" s="136"/>
      <c r="C401" s="136"/>
      <c r="D401" s="137"/>
      <c r="E401" s="138"/>
      <c r="F401" s="138"/>
      <c r="G401" s="138"/>
      <c r="H401" s="138"/>
      <c r="I401" s="138"/>
      <c r="J401" s="138"/>
      <c r="K401" s="138"/>
      <c r="L401" s="138"/>
      <c r="M401" s="138"/>
      <c r="N401" s="138"/>
      <c r="O401" s="138"/>
      <c r="P401" s="147"/>
      <c r="Q401" s="138"/>
      <c r="R401" s="138"/>
      <c r="S401" s="138"/>
      <c r="T401" s="147"/>
      <c r="U401" s="139"/>
      <c r="V401" s="6"/>
      <c r="W401" s="6"/>
      <c r="X401" s="6"/>
      <c r="Y401" s="6"/>
      <c r="Z401" s="6"/>
      <c r="AA401" s="6"/>
      <c r="AB401" s="6"/>
      <c r="AC401" s="6"/>
      <c r="AD401" s="6"/>
      <c r="AE401" s="6"/>
      <c r="AF401" s="6"/>
      <c r="AG401" s="6"/>
    </row>
    <row r="402" ht="11.25" customHeight="1">
      <c r="A402" s="135"/>
      <c r="B402" s="136"/>
      <c r="C402" s="136"/>
      <c r="D402" s="137"/>
      <c r="E402" s="138"/>
      <c r="F402" s="138"/>
      <c r="G402" s="138"/>
      <c r="H402" s="138"/>
      <c r="I402" s="138"/>
      <c r="J402" s="138"/>
      <c r="K402" s="138"/>
      <c r="L402" s="138"/>
      <c r="M402" s="138"/>
      <c r="N402" s="138"/>
      <c r="O402" s="138"/>
      <c r="P402" s="147"/>
      <c r="Q402" s="138"/>
      <c r="R402" s="138"/>
      <c r="S402" s="138"/>
      <c r="T402" s="147"/>
      <c r="U402" s="139"/>
      <c r="V402" s="6"/>
      <c r="W402" s="6"/>
      <c r="X402" s="6"/>
      <c r="Y402" s="6"/>
      <c r="Z402" s="6"/>
      <c r="AA402" s="6"/>
      <c r="AB402" s="6"/>
      <c r="AC402" s="6"/>
      <c r="AD402" s="6"/>
      <c r="AE402" s="6"/>
      <c r="AF402" s="6"/>
      <c r="AG402" s="6"/>
    </row>
    <row r="403" ht="11.25" customHeight="1">
      <c r="A403" s="135"/>
      <c r="B403" s="136"/>
      <c r="C403" s="136"/>
      <c r="D403" s="137"/>
      <c r="E403" s="138"/>
      <c r="F403" s="138"/>
      <c r="G403" s="138"/>
      <c r="H403" s="138"/>
      <c r="I403" s="138"/>
      <c r="J403" s="138"/>
      <c r="K403" s="138"/>
      <c r="L403" s="138"/>
      <c r="M403" s="138"/>
      <c r="N403" s="138"/>
      <c r="O403" s="138"/>
      <c r="P403" s="147"/>
      <c r="Q403" s="138"/>
      <c r="R403" s="138"/>
      <c r="S403" s="138"/>
      <c r="T403" s="147"/>
      <c r="U403" s="139"/>
      <c r="V403" s="6"/>
      <c r="W403" s="6"/>
      <c r="X403" s="6"/>
      <c r="Y403" s="6"/>
      <c r="Z403" s="6"/>
      <c r="AA403" s="6"/>
      <c r="AB403" s="6"/>
      <c r="AC403" s="6"/>
      <c r="AD403" s="6"/>
      <c r="AE403" s="6"/>
      <c r="AF403" s="6"/>
      <c r="AG403" s="6"/>
    </row>
    <row r="404" ht="11.25" customHeight="1">
      <c r="A404" s="135"/>
      <c r="B404" s="136"/>
      <c r="C404" s="136"/>
      <c r="D404" s="137"/>
      <c r="E404" s="138"/>
      <c r="F404" s="138"/>
      <c r="G404" s="138"/>
      <c r="H404" s="138"/>
      <c r="I404" s="138"/>
      <c r="J404" s="138"/>
      <c r="K404" s="138"/>
      <c r="L404" s="138"/>
      <c r="M404" s="138"/>
      <c r="N404" s="138"/>
      <c r="O404" s="138"/>
      <c r="P404" s="147"/>
      <c r="Q404" s="138"/>
      <c r="R404" s="138"/>
      <c r="S404" s="138"/>
      <c r="T404" s="147"/>
      <c r="U404" s="139"/>
      <c r="V404" s="6"/>
      <c r="W404" s="6"/>
      <c r="X404" s="6"/>
      <c r="Y404" s="6"/>
      <c r="Z404" s="6"/>
      <c r="AA404" s="6"/>
      <c r="AB404" s="6"/>
      <c r="AC404" s="6"/>
      <c r="AD404" s="6"/>
      <c r="AE404" s="6"/>
      <c r="AF404" s="6"/>
      <c r="AG404" s="6"/>
    </row>
    <row r="405" ht="11.25" customHeight="1">
      <c r="A405" s="135"/>
      <c r="B405" s="136"/>
      <c r="C405" s="136"/>
      <c r="D405" s="137"/>
      <c r="E405" s="138"/>
      <c r="F405" s="138"/>
      <c r="G405" s="138"/>
      <c r="H405" s="138"/>
      <c r="I405" s="138"/>
      <c r="J405" s="138"/>
      <c r="K405" s="138"/>
      <c r="L405" s="138"/>
      <c r="M405" s="138"/>
      <c r="N405" s="138"/>
      <c r="O405" s="138"/>
      <c r="P405" s="147"/>
      <c r="Q405" s="138"/>
      <c r="R405" s="138"/>
      <c r="S405" s="138"/>
      <c r="T405" s="147"/>
      <c r="U405" s="139"/>
      <c r="V405" s="6"/>
      <c r="W405" s="6"/>
      <c r="X405" s="6"/>
      <c r="Y405" s="6"/>
      <c r="Z405" s="6"/>
      <c r="AA405" s="6"/>
      <c r="AB405" s="6"/>
      <c r="AC405" s="6"/>
      <c r="AD405" s="6"/>
      <c r="AE405" s="6"/>
      <c r="AF405" s="6"/>
      <c r="AG405" s="6"/>
    </row>
    <row r="406" ht="11.25" customHeight="1">
      <c r="A406" s="135"/>
      <c r="B406" s="136"/>
      <c r="C406" s="136"/>
      <c r="D406" s="137"/>
      <c r="E406" s="138"/>
      <c r="F406" s="138"/>
      <c r="G406" s="138"/>
      <c r="H406" s="138"/>
      <c r="I406" s="138"/>
      <c r="J406" s="138"/>
      <c r="K406" s="138"/>
      <c r="L406" s="138"/>
      <c r="M406" s="138"/>
      <c r="N406" s="138"/>
      <c r="O406" s="138"/>
      <c r="P406" s="147"/>
      <c r="Q406" s="138"/>
      <c r="R406" s="138"/>
      <c r="S406" s="138"/>
      <c r="T406" s="147"/>
      <c r="U406" s="139"/>
      <c r="V406" s="6"/>
      <c r="W406" s="6"/>
      <c r="X406" s="6"/>
      <c r="Y406" s="6"/>
      <c r="Z406" s="6"/>
      <c r="AA406" s="6"/>
      <c r="AB406" s="6"/>
      <c r="AC406" s="6"/>
      <c r="AD406" s="6"/>
      <c r="AE406" s="6"/>
      <c r="AF406" s="6"/>
      <c r="AG406" s="6"/>
    </row>
    <row r="407" ht="11.25" customHeight="1">
      <c r="A407" s="135"/>
      <c r="B407" s="136"/>
      <c r="C407" s="136"/>
      <c r="D407" s="137"/>
      <c r="E407" s="138"/>
      <c r="F407" s="138"/>
      <c r="G407" s="138"/>
      <c r="H407" s="138"/>
      <c r="I407" s="138"/>
      <c r="J407" s="138"/>
      <c r="K407" s="138"/>
      <c r="L407" s="138"/>
      <c r="M407" s="138"/>
      <c r="N407" s="138"/>
      <c r="O407" s="138"/>
      <c r="P407" s="147"/>
      <c r="Q407" s="138"/>
      <c r="R407" s="138"/>
      <c r="S407" s="138"/>
      <c r="T407" s="147"/>
      <c r="U407" s="139"/>
      <c r="V407" s="6"/>
      <c r="W407" s="6"/>
      <c r="X407" s="6"/>
      <c r="Y407" s="6"/>
      <c r="Z407" s="6"/>
      <c r="AA407" s="6"/>
      <c r="AB407" s="6"/>
      <c r="AC407" s="6"/>
      <c r="AD407" s="6"/>
      <c r="AE407" s="6"/>
      <c r="AF407" s="6"/>
      <c r="AG407" s="6"/>
    </row>
    <row r="408" ht="11.25" customHeight="1">
      <c r="A408" s="135"/>
      <c r="B408" s="136"/>
      <c r="C408" s="136"/>
      <c r="D408" s="137"/>
      <c r="E408" s="138"/>
      <c r="F408" s="138"/>
      <c r="G408" s="138"/>
      <c r="H408" s="138"/>
      <c r="I408" s="138"/>
      <c r="J408" s="138"/>
      <c r="K408" s="138"/>
      <c r="L408" s="138"/>
      <c r="M408" s="138"/>
      <c r="N408" s="138"/>
      <c r="O408" s="138"/>
      <c r="P408" s="147"/>
      <c r="Q408" s="138"/>
      <c r="R408" s="138"/>
      <c r="S408" s="138"/>
      <c r="T408" s="147"/>
      <c r="U408" s="139"/>
      <c r="V408" s="6"/>
      <c r="W408" s="6"/>
      <c r="X408" s="6"/>
      <c r="Y408" s="6"/>
      <c r="Z408" s="6"/>
      <c r="AA408" s="6"/>
      <c r="AB408" s="6"/>
      <c r="AC408" s="6"/>
      <c r="AD408" s="6"/>
      <c r="AE408" s="6"/>
      <c r="AF408" s="6"/>
      <c r="AG408" s="6"/>
    </row>
    <row r="409" ht="11.25" customHeight="1">
      <c r="A409" s="135"/>
      <c r="B409" s="136"/>
      <c r="C409" s="136"/>
      <c r="D409" s="137"/>
      <c r="E409" s="138"/>
      <c r="F409" s="138"/>
      <c r="G409" s="138"/>
      <c r="H409" s="138"/>
      <c r="I409" s="138"/>
      <c r="J409" s="138"/>
      <c r="K409" s="138"/>
      <c r="L409" s="138"/>
      <c r="M409" s="138"/>
      <c r="N409" s="138"/>
      <c r="O409" s="138"/>
      <c r="P409" s="147"/>
      <c r="Q409" s="138"/>
      <c r="R409" s="138"/>
      <c r="S409" s="138"/>
      <c r="T409" s="147"/>
      <c r="U409" s="139"/>
      <c r="V409" s="6"/>
      <c r="W409" s="6"/>
      <c r="X409" s="6"/>
      <c r="Y409" s="6"/>
      <c r="Z409" s="6"/>
      <c r="AA409" s="6"/>
      <c r="AB409" s="6"/>
      <c r="AC409" s="6"/>
      <c r="AD409" s="6"/>
      <c r="AE409" s="6"/>
      <c r="AF409" s="6"/>
      <c r="AG409" s="6"/>
    </row>
    <row r="410" ht="11.25" customHeight="1">
      <c r="A410" s="135"/>
      <c r="B410" s="136"/>
      <c r="C410" s="136"/>
      <c r="D410" s="137"/>
      <c r="E410" s="138"/>
      <c r="F410" s="138"/>
      <c r="G410" s="138"/>
      <c r="H410" s="138"/>
      <c r="I410" s="138"/>
      <c r="J410" s="138"/>
      <c r="K410" s="138"/>
      <c r="L410" s="138"/>
      <c r="M410" s="138"/>
      <c r="N410" s="138"/>
      <c r="O410" s="138"/>
      <c r="P410" s="147"/>
      <c r="Q410" s="138"/>
      <c r="R410" s="138"/>
      <c r="S410" s="138"/>
      <c r="T410" s="147"/>
      <c r="U410" s="139"/>
      <c r="V410" s="6"/>
      <c r="W410" s="6"/>
      <c r="X410" s="6"/>
      <c r="Y410" s="6"/>
      <c r="Z410" s="6"/>
      <c r="AA410" s="6"/>
      <c r="AB410" s="6"/>
      <c r="AC410" s="6"/>
      <c r="AD410" s="6"/>
      <c r="AE410" s="6"/>
      <c r="AF410" s="6"/>
      <c r="AG410" s="6"/>
    </row>
    <row r="411" ht="11.25" customHeight="1">
      <c r="A411" s="135"/>
      <c r="B411" s="136"/>
      <c r="C411" s="136"/>
      <c r="D411" s="137"/>
      <c r="E411" s="138"/>
      <c r="F411" s="138"/>
      <c r="G411" s="138"/>
      <c r="H411" s="138"/>
      <c r="I411" s="138"/>
      <c r="J411" s="138"/>
      <c r="K411" s="138"/>
      <c r="L411" s="138"/>
      <c r="M411" s="138"/>
      <c r="N411" s="138"/>
      <c r="O411" s="138"/>
      <c r="P411" s="147"/>
      <c r="Q411" s="138"/>
      <c r="R411" s="138"/>
      <c r="S411" s="138"/>
      <c r="T411" s="147"/>
      <c r="U411" s="139"/>
      <c r="V411" s="6"/>
      <c r="W411" s="6"/>
      <c r="X411" s="6"/>
      <c r="Y411" s="6"/>
      <c r="Z411" s="6"/>
      <c r="AA411" s="6"/>
      <c r="AB411" s="6"/>
      <c r="AC411" s="6"/>
      <c r="AD411" s="6"/>
      <c r="AE411" s="6"/>
      <c r="AF411" s="6"/>
      <c r="AG411" s="6"/>
    </row>
    <row r="412" ht="11.25" customHeight="1">
      <c r="A412" s="135"/>
      <c r="B412" s="136"/>
      <c r="C412" s="136"/>
      <c r="D412" s="137"/>
      <c r="E412" s="138"/>
      <c r="F412" s="138"/>
      <c r="G412" s="138"/>
      <c r="H412" s="138"/>
      <c r="I412" s="138"/>
      <c r="J412" s="138"/>
      <c r="K412" s="138"/>
      <c r="L412" s="138"/>
      <c r="M412" s="138"/>
      <c r="N412" s="138"/>
      <c r="O412" s="138"/>
      <c r="P412" s="147"/>
      <c r="Q412" s="138"/>
      <c r="R412" s="138"/>
      <c r="S412" s="138"/>
      <c r="T412" s="147"/>
      <c r="U412" s="139"/>
      <c r="V412" s="6"/>
      <c r="W412" s="6"/>
      <c r="X412" s="6"/>
      <c r="Y412" s="6"/>
      <c r="Z412" s="6"/>
      <c r="AA412" s="6"/>
      <c r="AB412" s="6"/>
      <c r="AC412" s="6"/>
      <c r="AD412" s="6"/>
      <c r="AE412" s="6"/>
      <c r="AF412" s="6"/>
      <c r="AG412" s="6"/>
    </row>
    <row r="413" ht="11.25" customHeight="1">
      <c r="A413" s="135"/>
      <c r="B413" s="136"/>
      <c r="C413" s="136"/>
      <c r="D413" s="137"/>
      <c r="E413" s="138"/>
      <c r="F413" s="138"/>
      <c r="G413" s="138"/>
      <c r="H413" s="138"/>
      <c r="I413" s="138"/>
      <c r="J413" s="138"/>
      <c r="K413" s="138"/>
      <c r="L413" s="138"/>
      <c r="M413" s="138"/>
      <c r="N413" s="138"/>
      <c r="O413" s="138"/>
      <c r="P413" s="147"/>
      <c r="Q413" s="138"/>
      <c r="R413" s="138"/>
      <c r="S413" s="138"/>
      <c r="T413" s="147"/>
      <c r="U413" s="139"/>
      <c r="V413" s="6"/>
      <c r="W413" s="6"/>
      <c r="X413" s="6"/>
      <c r="Y413" s="6"/>
      <c r="Z413" s="6"/>
      <c r="AA413" s="6"/>
      <c r="AB413" s="6"/>
      <c r="AC413" s="6"/>
      <c r="AD413" s="6"/>
      <c r="AE413" s="6"/>
      <c r="AF413" s="6"/>
      <c r="AG413" s="6"/>
    </row>
    <row r="414" ht="11.25" customHeight="1">
      <c r="A414" s="135"/>
      <c r="B414" s="136"/>
      <c r="C414" s="136"/>
      <c r="D414" s="137"/>
      <c r="E414" s="138"/>
      <c r="F414" s="138"/>
      <c r="G414" s="138"/>
      <c r="H414" s="138"/>
      <c r="I414" s="138"/>
      <c r="J414" s="138"/>
      <c r="K414" s="138"/>
      <c r="L414" s="138"/>
      <c r="M414" s="138"/>
      <c r="N414" s="138"/>
      <c r="O414" s="138"/>
      <c r="P414" s="147"/>
      <c r="Q414" s="138"/>
      <c r="R414" s="138"/>
      <c r="S414" s="138"/>
      <c r="T414" s="147"/>
      <c r="U414" s="139"/>
      <c r="V414" s="6"/>
      <c r="W414" s="6"/>
      <c r="X414" s="6"/>
      <c r="Y414" s="6"/>
      <c r="Z414" s="6"/>
      <c r="AA414" s="6"/>
      <c r="AB414" s="6"/>
      <c r="AC414" s="6"/>
      <c r="AD414" s="6"/>
      <c r="AE414" s="6"/>
      <c r="AF414" s="6"/>
      <c r="AG414" s="6"/>
    </row>
    <row r="415" ht="11.25" customHeight="1">
      <c r="A415" s="135"/>
      <c r="B415" s="136"/>
      <c r="C415" s="136"/>
      <c r="D415" s="137"/>
      <c r="E415" s="138"/>
      <c r="F415" s="138"/>
      <c r="G415" s="138"/>
      <c r="H415" s="138"/>
      <c r="I415" s="138"/>
      <c r="J415" s="138"/>
      <c r="K415" s="138"/>
      <c r="L415" s="138"/>
      <c r="M415" s="138"/>
      <c r="N415" s="138"/>
      <c r="O415" s="138"/>
      <c r="P415" s="147"/>
      <c r="Q415" s="138"/>
      <c r="R415" s="138"/>
      <c r="S415" s="138"/>
      <c r="T415" s="147"/>
      <c r="U415" s="139"/>
      <c r="V415" s="6"/>
      <c r="W415" s="6"/>
      <c r="X415" s="6"/>
      <c r="Y415" s="6"/>
      <c r="Z415" s="6"/>
      <c r="AA415" s="6"/>
      <c r="AB415" s="6"/>
      <c r="AC415" s="6"/>
      <c r="AD415" s="6"/>
      <c r="AE415" s="6"/>
      <c r="AF415" s="6"/>
      <c r="AG415" s="6"/>
    </row>
    <row r="416" ht="11.25" customHeight="1">
      <c r="A416" s="135"/>
      <c r="B416" s="136"/>
      <c r="C416" s="136"/>
      <c r="D416" s="137"/>
      <c r="E416" s="138"/>
      <c r="F416" s="138"/>
      <c r="G416" s="138"/>
      <c r="H416" s="138"/>
      <c r="I416" s="138"/>
      <c r="J416" s="138"/>
      <c r="K416" s="138"/>
      <c r="L416" s="138"/>
      <c r="M416" s="138"/>
      <c r="N416" s="138"/>
      <c r="O416" s="138"/>
      <c r="P416" s="147"/>
      <c r="Q416" s="138"/>
      <c r="R416" s="138"/>
      <c r="S416" s="138"/>
      <c r="T416" s="147"/>
      <c r="U416" s="139"/>
      <c r="V416" s="6"/>
      <c r="W416" s="6"/>
      <c r="X416" s="6"/>
      <c r="Y416" s="6"/>
      <c r="Z416" s="6"/>
      <c r="AA416" s="6"/>
      <c r="AB416" s="6"/>
      <c r="AC416" s="6"/>
      <c r="AD416" s="6"/>
      <c r="AE416" s="6"/>
      <c r="AF416" s="6"/>
      <c r="AG416" s="6"/>
    </row>
    <row r="417" ht="11.25" customHeight="1">
      <c r="A417" s="135"/>
      <c r="B417" s="136"/>
      <c r="C417" s="136"/>
      <c r="D417" s="137"/>
      <c r="E417" s="138"/>
      <c r="F417" s="138"/>
      <c r="G417" s="138"/>
      <c r="H417" s="138"/>
      <c r="I417" s="138"/>
      <c r="J417" s="138"/>
      <c r="K417" s="138"/>
      <c r="L417" s="138"/>
      <c r="M417" s="138"/>
      <c r="N417" s="138"/>
      <c r="O417" s="138"/>
      <c r="P417" s="147"/>
      <c r="Q417" s="138"/>
      <c r="R417" s="138"/>
      <c r="S417" s="138"/>
      <c r="T417" s="147"/>
      <c r="U417" s="139"/>
      <c r="V417" s="6"/>
      <c r="W417" s="6"/>
      <c r="X417" s="6"/>
      <c r="Y417" s="6"/>
      <c r="Z417" s="6"/>
      <c r="AA417" s="6"/>
      <c r="AB417" s="6"/>
      <c r="AC417" s="6"/>
      <c r="AD417" s="6"/>
      <c r="AE417" s="6"/>
      <c r="AF417" s="6"/>
      <c r="AG417" s="6"/>
    </row>
    <row r="418" ht="11.25" customHeight="1">
      <c r="A418" s="135"/>
      <c r="B418" s="136"/>
      <c r="C418" s="136"/>
      <c r="D418" s="137"/>
      <c r="E418" s="138"/>
      <c r="F418" s="138"/>
      <c r="G418" s="138"/>
      <c r="H418" s="138"/>
      <c r="I418" s="138"/>
      <c r="J418" s="138"/>
      <c r="K418" s="138"/>
      <c r="L418" s="138"/>
      <c r="M418" s="138"/>
      <c r="N418" s="138"/>
      <c r="O418" s="138"/>
      <c r="P418" s="147"/>
      <c r="Q418" s="138"/>
      <c r="R418" s="138"/>
      <c r="S418" s="138"/>
      <c r="T418" s="147"/>
      <c r="U418" s="139"/>
      <c r="V418" s="6"/>
      <c r="W418" s="6"/>
      <c r="X418" s="6"/>
      <c r="Y418" s="6"/>
      <c r="Z418" s="6"/>
      <c r="AA418" s="6"/>
      <c r="AB418" s="6"/>
      <c r="AC418" s="6"/>
      <c r="AD418" s="6"/>
      <c r="AE418" s="6"/>
      <c r="AF418" s="6"/>
      <c r="AG418" s="6"/>
    </row>
    <row r="419" ht="11.25" customHeight="1">
      <c r="A419" s="135"/>
      <c r="B419" s="136"/>
      <c r="C419" s="136"/>
      <c r="D419" s="137"/>
      <c r="E419" s="138"/>
      <c r="F419" s="138"/>
      <c r="G419" s="138"/>
      <c r="H419" s="138"/>
      <c r="I419" s="138"/>
      <c r="J419" s="138"/>
      <c r="K419" s="138"/>
      <c r="L419" s="138"/>
      <c r="M419" s="138"/>
      <c r="N419" s="138"/>
      <c r="O419" s="138"/>
      <c r="P419" s="147"/>
      <c r="Q419" s="138"/>
      <c r="R419" s="138"/>
      <c r="S419" s="138"/>
      <c r="T419" s="147"/>
      <c r="U419" s="139"/>
      <c r="V419" s="6"/>
      <c r="W419" s="6"/>
      <c r="X419" s="6"/>
      <c r="Y419" s="6"/>
      <c r="Z419" s="6"/>
      <c r="AA419" s="6"/>
      <c r="AB419" s="6"/>
      <c r="AC419" s="6"/>
      <c r="AD419" s="6"/>
      <c r="AE419" s="6"/>
      <c r="AF419" s="6"/>
      <c r="AG419" s="6"/>
    </row>
    <row r="420" ht="11.25" customHeight="1">
      <c r="A420" s="135"/>
      <c r="B420" s="136"/>
      <c r="C420" s="136"/>
      <c r="D420" s="137"/>
      <c r="E420" s="138"/>
      <c r="F420" s="138"/>
      <c r="G420" s="138"/>
      <c r="H420" s="138"/>
      <c r="I420" s="138"/>
      <c r="J420" s="138"/>
      <c r="K420" s="138"/>
      <c r="L420" s="138"/>
      <c r="M420" s="138"/>
      <c r="N420" s="138"/>
      <c r="O420" s="138"/>
      <c r="P420" s="147"/>
      <c r="Q420" s="138"/>
      <c r="R420" s="138"/>
      <c r="S420" s="138"/>
      <c r="T420" s="147"/>
      <c r="U420" s="139"/>
      <c r="V420" s="6"/>
      <c r="W420" s="6"/>
      <c r="X420" s="6"/>
      <c r="Y420" s="6"/>
      <c r="Z420" s="6"/>
      <c r="AA420" s="6"/>
      <c r="AB420" s="6"/>
      <c r="AC420" s="6"/>
      <c r="AD420" s="6"/>
      <c r="AE420" s="6"/>
      <c r="AF420" s="6"/>
      <c r="AG420" s="6"/>
    </row>
    <row r="421" ht="11.25" customHeight="1">
      <c r="A421" s="135"/>
      <c r="B421" s="136"/>
      <c r="C421" s="136"/>
      <c r="D421" s="137"/>
      <c r="E421" s="138"/>
      <c r="F421" s="138"/>
      <c r="G421" s="138"/>
      <c r="H421" s="138"/>
      <c r="I421" s="138"/>
      <c r="J421" s="138"/>
      <c r="K421" s="138"/>
      <c r="L421" s="138"/>
      <c r="M421" s="138"/>
      <c r="N421" s="138"/>
      <c r="O421" s="138"/>
      <c r="P421" s="147"/>
      <c r="Q421" s="138"/>
      <c r="R421" s="138"/>
      <c r="S421" s="138"/>
      <c r="T421" s="147"/>
      <c r="U421" s="139"/>
      <c r="V421" s="6"/>
      <c r="W421" s="6"/>
      <c r="X421" s="6"/>
      <c r="Y421" s="6"/>
      <c r="Z421" s="6"/>
      <c r="AA421" s="6"/>
      <c r="AB421" s="6"/>
      <c r="AC421" s="6"/>
      <c r="AD421" s="6"/>
      <c r="AE421" s="6"/>
      <c r="AF421" s="6"/>
      <c r="AG421" s="6"/>
    </row>
    <row r="422" ht="11.25" customHeight="1">
      <c r="A422" s="135"/>
      <c r="B422" s="136"/>
      <c r="C422" s="136"/>
      <c r="D422" s="137"/>
      <c r="E422" s="138"/>
      <c r="F422" s="138"/>
      <c r="G422" s="138"/>
      <c r="H422" s="138"/>
      <c r="I422" s="138"/>
      <c r="J422" s="138"/>
      <c r="K422" s="138"/>
      <c r="L422" s="138"/>
      <c r="M422" s="138"/>
      <c r="N422" s="138"/>
      <c r="O422" s="138"/>
      <c r="P422" s="147"/>
      <c r="Q422" s="138"/>
      <c r="R422" s="138"/>
      <c r="S422" s="138"/>
      <c r="T422" s="147"/>
      <c r="U422" s="139"/>
      <c r="V422" s="6"/>
      <c r="W422" s="6"/>
      <c r="X422" s="6"/>
      <c r="Y422" s="6"/>
      <c r="Z422" s="6"/>
      <c r="AA422" s="6"/>
      <c r="AB422" s="6"/>
      <c r="AC422" s="6"/>
      <c r="AD422" s="6"/>
      <c r="AE422" s="6"/>
      <c r="AF422" s="6"/>
      <c r="AG422" s="6"/>
    </row>
    <row r="423" ht="11.25" customHeight="1">
      <c r="A423" s="135"/>
      <c r="B423" s="136"/>
      <c r="C423" s="136"/>
      <c r="D423" s="137"/>
      <c r="E423" s="138"/>
      <c r="F423" s="138"/>
      <c r="G423" s="138"/>
      <c r="H423" s="138"/>
      <c r="I423" s="138"/>
      <c r="J423" s="138"/>
      <c r="K423" s="138"/>
      <c r="L423" s="138"/>
      <c r="M423" s="138"/>
      <c r="N423" s="138"/>
      <c r="O423" s="138"/>
      <c r="P423" s="147"/>
      <c r="Q423" s="138"/>
      <c r="R423" s="138"/>
      <c r="S423" s="138"/>
      <c r="T423" s="147"/>
      <c r="U423" s="139"/>
      <c r="V423" s="6"/>
      <c r="W423" s="6"/>
      <c r="X423" s="6"/>
      <c r="Y423" s="6"/>
      <c r="Z423" s="6"/>
      <c r="AA423" s="6"/>
      <c r="AB423" s="6"/>
      <c r="AC423" s="6"/>
      <c r="AD423" s="6"/>
      <c r="AE423" s="6"/>
      <c r="AF423" s="6"/>
      <c r="AG423" s="6"/>
    </row>
    <row r="424" ht="11.25" customHeight="1">
      <c r="A424" s="135"/>
      <c r="B424" s="136"/>
      <c r="C424" s="136"/>
      <c r="D424" s="137"/>
      <c r="E424" s="138"/>
      <c r="F424" s="138"/>
      <c r="G424" s="138"/>
      <c r="H424" s="138"/>
      <c r="I424" s="138"/>
      <c r="J424" s="138"/>
      <c r="K424" s="138"/>
      <c r="L424" s="138"/>
      <c r="M424" s="138"/>
      <c r="N424" s="138"/>
      <c r="O424" s="138"/>
      <c r="P424" s="147"/>
      <c r="Q424" s="138"/>
      <c r="R424" s="138"/>
      <c r="S424" s="138"/>
      <c r="T424" s="147"/>
      <c r="U424" s="139"/>
      <c r="V424" s="6"/>
      <c r="W424" s="6"/>
      <c r="X424" s="6"/>
      <c r="Y424" s="6"/>
      <c r="Z424" s="6"/>
      <c r="AA424" s="6"/>
      <c r="AB424" s="6"/>
      <c r="AC424" s="6"/>
      <c r="AD424" s="6"/>
      <c r="AE424" s="6"/>
      <c r="AF424" s="6"/>
      <c r="AG424" s="6"/>
    </row>
    <row r="425" ht="11.25" customHeight="1">
      <c r="A425" s="135"/>
      <c r="B425" s="136"/>
      <c r="C425" s="136"/>
      <c r="D425" s="137"/>
      <c r="E425" s="138"/>
      <c r="F425" s="138"/>
      <c r="G425" s="138"/>
      <c r="H425" s="138"/>
      <c r="I425" s="138"/>
      <c r="J425" s="138"/>
      <c r="K425" s="138"/>
      <c r="L425" s="138"/>
      <c r="M425" s="138"/>
      <c r="N425" s="138"/>
      <c r="O425" s="138"/>
      <c r="P425" s="147"/>
      <c r="Q425" s="138"/>
      <c r="R425" s="138"/>
      <c r="S425" s="138"/>
      <c r="T425" s="147"/>
      <c r="U425" s="139"/>
      <c r="V425" s="6"/>
      <c r="W425" s="6"/>
      <c r="X425" s="6"/>
      <c r="Y425" s="6"/>
      <c r="Z425" s="6"/>
      <c r="AA425" s="6"/>
      <c r="AB425" s="6"/>
      <c r="AC425" s="6"/>
      <c r="AD425" s="6"/>
      <c r="AE425" s="6"/>
      <c r="AF425" s="6"/>
      <c r="AG425" s="6"/>
    </row>
    <row r="426" ht="11.25" customHeight="1">
      <c r="A426" s="135"/>
      <c r="B426" s="136"/>
      <c r="C426" s="136"/>
      <c r="D426" s="137"/>
      <c r="E426" s="138"/>
      <c r="F426" s="138"/>
      <c r="G426" s="138"/>
      <c r="H426" s="138"/>
      <c r="I426" s="138"/>
      <c r="J426" s="138"/>
      <c r="K426" s="138"/>
      <c r="L426" s="138"/>
      <c r="M426" s="138"/>
      <c r="N426" s="138"/>
      <c r="O426" s="138"/>
      <c r="P426" s="147"/>
      <c r="Q426" s="138"/>
      <c r="R426" s="138"/>
      <c r="S426" s="138"/>
      <c r="T426" s="147"/>
      <c r="U426" s="139"/>
      <c r="V426" s="6"/>
      <c r="W426" s="6"/>
      <c r="X426" s="6"/>
      <c r="Y426" s="6"/>
      <c r="Z426" s="6"/>
      <c r="AA426" s="6"/>
      <c r="AB426" s="6"/>
      <c r="AC426" s="6"/>
      <c r="AD426" s="6"/>
      <c r="AE426" s="6"/>
      <c r="AF426" s="6"/>
      <c r="AG426" s="6"/>
    </row>
    <row r="427" ht="11.25" customHeight="1">
      <c r="A427" s="135"/>
      <c r="B427" s="136"/>
      <c r="C427" s="136"/>
      <c r="D427" s="137"/>
      <c r="E427" s="138"/>
      <c r="F427" s="138"/>
      <c r="G427" s="138"/>
      <c r="H427" s="138"/>
      <c r="I427" s="138"/>
      <c r="J427" s="138"/>
      <c r="K427" s="138"/>
      <c r="L427" s="138"/>
      <c r="M427" s="138"/>
      <c r="N427" s="138"/>
      <c r="O427" s="138"/>
      <c r="P427" s="147"/>
      <c r="Q427" s="138"/>
      <c r="R427" s="138"/>
      <c r="S427" s="138"/>
      <c r="T427" s="147"/>
      <c r="U427" s="139"/>
      <c r="V427" s="6"/>
      <c r="W427" s="6"/>
      <c r="X427" s="6"/>
      <c r="Y427" s="6"/>
      <c r="Z427" s="6"/>
      <c r="AA427" s="6"/>
      <c r="AB427" s="6"/>
      <c r="AC427" s="6"/>
      <c r="AD427" s="6"/>
      <c r="AE427" s="6"/>
      <c r="AF427" s="6"/>
      <c r="AG427" s="6"/>
    </row>
    <row r="428" ht="11.25" customHeight="1">
      <c r="A428" s="135"/>
      <c r="B428" s="136"/>
      <c r="C428" s="136"/>
      <c r="D428" s="137"/>
      <c r="E428" s="138"/>
      <c r="F428" s="138"/>
      <c r="G428" s="138"/>
      <c r="H428" s="138"/>
      <c r="I428" s="138"/>
      <c r="J428" s="138"/>
      <c r="K428" s="138"/>
      <c r="L428" s="138"/>
      <c r="M428" s="138"/>
      <c r="N428" s="138"/>
      <c r="O428" s="138"/>
      <c r="P428" s="147"/>
      <c r="Q428" s="138"/>
      <c r="R428" s="138"/>
      <c r="S428" s="138"/>
      <c r="T428" s="147"/>
      <c r="U428" s="139"/>
      <c r="V428" s="6"/>
      <c r="W428" s="6"/>
      <c r="X428" s="6"/>
      <c r="Y428" s="6"/>
      <c r="Z428" s="6"/>
      <c r="AA428" s="6"/>
      <c r="AB428" s="6"/>
      <c r="AC428" s="6"/>
      <c r="AD428" s="6"/>
      <c r="AE428" s="6"/>
      <c r="AF428" s="6"/>
      <c r="AG428" s="6"/>
    </row>
    <row r="429" ht="11.25" customHeight="1">
      <c r="A429" s="135"/>
      <c r="B429" s="136"/>
      <c r="C429" s="136"/>
      <c r="D429" s="137"/>
      <c r="E429" s="138"/>
      <c r="F429" s="138"/>
      <c r="G429" s="138"/>
      <c r="H429" s="138"/>
      <c r="I429" s="138"/>
      <c r="J429" s="138"/>
      <c r="K429" s="138"/>
      <c r="L429" s="138"/>
      <c r="M429" s="138"/>
      <c r="N429" s="138"/>
      <c r="O429" s="138"/>
      <c r="P429" s="147"/>
      <c r="Q429" s="138"/>
      <c r="R429" s="138"/>
      <c r="S429" s="138"/>
      <c r="T429" s="147"/>
      <c r="U429" s="139"/>
      <c r="V429" s="6"/>
      <c r="W429" s="6"/>
      <c r="X429" s="6"/>
      <c r="Y429" s="6"/>
      <c r="Z429" s="6"/>
      <c r="AA429" s="6"/>
      <c r="AB429" s="6"/>
      <c r="AC429" s="6"/>
      <c r="AD429" s="6"/>
      <c r="AE429" s="6"/>
      <c r="AF429" s="6"/>
      <c r="AG429" s="6"/>
    </row>
    <row r="430" ht="11.25" customHeight="1">
      <c r="A430" s="135"/>
      <c r="B430" s="136"/>
      <c r="C430" s="136"/>
      <c r="D430" s="137"/>
      <c r="E430" s="138"/>
      <c r="F430" s="138"/>
      <c r="G430" s="138"/>
      <c r="H430" s="138"/>
      <c r="I430" s="138"/>
      <c r="J430" s="138"/>
      <c r="K430" s="138"/>
      <c r="L430" s="138"/>
      <c r="M430" s="138"/>
      <c r="N430" s="138"/>
      <c r="O430" s="138"/>
      <c r="P430" s="147"/>
      <c r="Q430" s="138"/>
      <c r="R430" s="138"/>
      <c r="S430" s="138"/>
      <c r="T430" s="147"/>
      <c r="U430" s="139"/>
      <c r="V430" s="6"/>
      <c r="W430" s="6"/>
      <c r="X430" s="6"/>
      <c r="Y430" s="6"/>
      <c r="Z430" s="6"/>
      <c r="AA430" s="6"/>
      <c r="AB430" s="6"/>
      <c r="AC430" s="6"/>
      <c r="AD430" s="6"/>
      <c r="AE430" s="6"/>
      <c r="AF430" s="6"/>
      <c r="AG430" s="6"/>
    </row>
    <row r="431" ht="11.25" customHeight="1">
      <c r="A431" s="135"/>
      <c r="B431" s="136"/>
      <c r="C431" s="136"/>
      <c r="D431" s="137"/>
      <c r="E431" s="138"/>
      <c r="F431" s="138"/>
      <c r="G431" s="138"/>
      <c r="H431" s="138"/>
      <c r="I431" s="138"/>
      <c r="J431" s="138"/>
      <c r="K431" s="138"/>
      <c r="L431" s="138"/>
      <c r="M431" s="138"/>
      <c r="N431" s="138"/>
      <c r="O431" s="138"/>
      <c r="P431" s="147"/>
      <c r="Q431" s="138"/>
      <c r="R431" s="138"/>
      <c r="S431" s="138"/>
      <c r="T431" s="147"/>
      <c r="U431" s="139"/>
      <c r="V431" s="6"/>
      <c r="W431" s="6"/>
      <c r="X431" s="6"/>
      <c r="Y431" s="6"/>
      <c r="Z431" s="6"/>
      <c r="AA431" s="6"/>
      <c r="AB431" s="6"/>
      <c r="AC431" s="6"/>
      <c r="AD431" s="6"/>
      <c r="AE431" s="6"/>
      <c r="AF431" s="6"/>
      <c r="AG431" s="6"/>
    </row>
    <row r="432" ht="11.25" customHeight="1">
      <c r="A432" s="135"/>
      <c r="B432" s="136"/>
      <c r="C432" s="136"/>
      <c r="D432" s="137"/>
      <c r="E432" s="138"/>
      <c r="F432" s="138"/>
      <c r="G432" s="138"/>
      <c r="H432" s="138"/>
      <c r="I432" s="138"/>
      <c r="J432" s="138"/>
      <c r="K432" s="138"/>
      <c r="L432" s="138"/>
      <c r="M432" s="138"/>
      <c r="N432" s="138"/>
      <c r="O432" s="138"/>
      <c r="P432" s="147"/>
      <c r="Q432" s="138"/>
      <c r="R432" s="138"/>
      <c r="S432" s="138"/>
      <c r="T432" s="147"/>
      <c r="U432" s="139"/>
      <c r="V432" s="6"/>
      <c r="W432" s="6"/>
      <c r="X432" s="6"/>
      <c r="Y432" s="6"/>
      <c r="Z432" s="6"/>
      <c r="AA432" s="6"/>
      <c r="AB432" s="6"/>
      <c r="AC432" s="6"/>
      <c r="AD432" s="6"/>
      <c r="AE432" s="6"/>
      <c r="AF432" s="6"/>
      <c r="AG432" s="6"/>
    </row>
    <row r="433" ht="11.25" customHeight="1">
      <c r="A433" s="135"/>
      <c r="B433" s="136"/>
      <c r="C433" s="136"/>
      <c r="D433" s="137"/>
      <c r="E433" s="138"/>
      <c r="F433" s="138"/>
      <c r="G433" s="138"/>
      <c r="H433" s="138"/>
      <c r="I433" s="138"/>
      <c r="J433" s="138"/>
      <c r="K433" s="138"/>
      <c r="L433" s="138"/>
      <c r="M433" s="138"/>
      <c r="N433" s="138"/>
      <c r="O433" s="138"/>
      <c r="P433" s="147"/>
      <c r="Q433" s="138"/>
      <c r="R433" s="138"/>
      <c r="S433" s="138"/>
      <c r="T433" s="147"/>
      <c r="U433" s="139"/>
      <c r="V433" s="6"/>
      <c r="W433" s="6"/>
      <c r="X433" s="6"/>
      <c r="Y433" s="6"/>
      <c r="Z433" s="6"/>
      <c r="AA433" s="6"/>
      <c r="AB433" s="6"/>
      <c r="AC433" s="6"/>
      <c r="AD433" s="6"/>
      <c r="AE433" s="6"/>
      <c r="AF433" s="6"/>
      <c r="AG433" s="6"/>
    </row>
    <row r="434" ht="11.25" customHeight="1">
      <c r="A434" s="135"/>
      <c r="B434" s="136"/>
      <c r="C434" s="136"/>
      <c r="D434" s="137"/>
      <c r="E434" s="138"/>
      <c r="F434" s="138"/>
      <c r="G434" s="138"/>
      <c r="H434" s="138"/>
      <c r="I434" s="138"/>
      <c r="J434" s="138"/>
      <c r="K434" s="138"/>
      <c r="L434" s="138"/>
      <c r="M434" s="138"/>
      <c r="N434" s="138"/>
      <c r="O434" s="138"/>
      <c r="P434" s="147"/>
      <c r="Q434" s="138"/>
      <c r="R434" s="138"/>
      <c r="S434" s="138"/>
      <c r="T434" s="147"/>
      <c r="U434" s="139"/>
      <c r="V434" s="6"/>
      <c r="W434" s="6"/>
      <c r="X434" s="6"/>
      <c r="Y434" s="6"/>
      <c r="Z434" s="6"/>
      <c r="AA434" s="6"/>
      <c r="AB434" s="6"/>
      <c r="AC434" s="6"/>
      <c r="AD434" s="6"/>
      <c r="AE434" s="6"/>
      <c r="AF434" s="6"/>
      <c r="AG434" s="6"/>
    </row>
    <row r="435" ht="11.25" customHeight="1">
      <c r="A435" s="135"/>
      <c r="B435" s="136"/>
      <c r="C435" s="136"/>
      <c r="D435" s="137"/>
      <c r="E435" s="138"/>
      <c r="F435" s="138"/>
      <c r="G435" s="138"/>
      <c r="H435" s="138"/>
      <c r="I435" s="138"/>
      <c r="J435" s="138"/>
      <c r="K435" s="138"/>
      <c r="L435" s="138"/>
      <c r="M435" s="138"/>
      <c r="N435" s="138"/>
      <c r="O435" s="138"/>
      <c r="P435" s="147"/>
      <c r="Q435" s="138"/>
      <c r="R435" s="138"/>
      <c r="S435" s="138"/>
      <c r="T435" s="147"/>
      <c r="U435" s="139"/>
      <c r="V435" s="6"/>
      <c r="W435" s="6"/>
      <c r="X435" s="6"/>
      <c r="Y435" s="6"/>
      <c r="Z435" s="6"/>
      <c r="AA435" s="6"/>
      <c r="AB435" s="6"/>
      <c r="AC435" s="6"/>
      <c r="AD435" s="6"/>
      <c r="AE435" s="6"/>
      <c r="AF435" s="6"/>
      <c r="AG435" s="6"/>
    </row>
    <row r="436" ht="11.25" customHeight="1">
      <c r="A436" s="135"/>
      <c r="B436" s="136"/>
      <c r="C436" s="136"/>
      <c r="D436" s="137"/>
      <c r="E436" s="138"/>
      <c r="F436" s="138"/>
      <c r="G436" s="138"/>
      <c r="H436" s="138"/>
      <c r="I436" s="138"/>
      <c r="J436" s="138"/>
      <c r="K436" s="138"/>
      <c r="L436" s="138"/>
      <c r="M436" s="138"/>
      <c r="N436" s="138"/>
      <c r="O436" s="138"/>
      <c r="P436" s="147"/>
      <c r="Q436" s="138"/>
      <c r="R436" s="138"/>
      <c r="S436" s="138"/>
      <c r="T436" s="147"/>
      <c r="U436" s="139"/>
      <c r="V436" s="6"/>
      <c r="W436" s="6"/>
      <c r="X436" s="6"/>
      <c r="Y436" s="6"/>
      <c r="Z436" s="6"/>
      <c r="AA436" s="6"/>
      <c r="AB436" s="6"/>
      <c r="AC436" s="6"/>
      <c r="AD436" s="6"/>
      <c r="AE436" s="6"/>
      <c r="AF436" s="6"/>
      <c r="AG436" s="6"/>
    </row>
    <row r="437" ht="11.25" customHeight="1">
      <c r="A437" s="135"/>
      <c r="B437" s="136"/>
      <c r="C437" s="136"/>
      <c r="D437" s="137"/>
      <c r="E437" s="138"/>
      <c r="F437" s="138"/>
      <c r="G437" s="138"/>
      <c r="H437" s="138"/>
      <c r="I437" s="138"/>
      <c r="J437" s="138"/>
      <c r="K437" s="138"/>
      <c r="L437" s="138"/>
      <c r="M437" s="138"/>
      <c r="N437" s="138"/>
      <c r="O437" s="138"/>
      <c r="P437" s="147"/>
      <c r="Q437" s="138"/>
      <c r="R437" s="138"/>
      <c r="S437" s="138"/>
      <c r="T437" s="147"/>
      <c r="U437" s="139"/>
      <c r="V437" s="6"/>
      <c r="W437" s="6"/>
      <c r="X437" s="6"/>
      <c r="Y437" s="6"/>
      <c r="Z437" s="6"/>
      <c r="AA437" s="6"/>
      <c r="AB437" s="6"/>
      <c r="AC437" s="6"/>
      <c r="AD437" s="6"/>
      <c r="AE437" s="6"/>
      <c r="AF437" s="6"/>
      <c r="AG437" s="6"/>
    </row>
    <row r="438" ht="11.25" customHeight="1">
      <c r="A438" s="135"/>
      <c r="B438" s="136"/>
      <c r="C438" s="136"/>
      <c r="D438" s="137"/>
      <c r="E438" s="138"/>
      <c r="F438" s="138"/>
      <c r="G438" s="138"/>
      <c r="H438" s="138"/>
      <c r="I438" s="138"/>
      <c r="J438" s="138"/>
      <c r="K438" s="138"/>
      <c r="L438" s="138"/>
      <c r="M438" s="138"/>
      <c r="N438" s="138"/>
      <c r="O438" s="138"/>
      <c r="P438" s="147"/>
      <c r="Q438" s="138"/>
      <c r="R438" s="138"/>
      <c r="S438" s="138"/>
      <c r="T438" s="147"/>
      <c r="U438" s="139"/>
      <c r="V438" s="6"/>
      <c r="W438" s="6"/>
      <c r="X438" s="6"/>
      <c r="Y438" s="6"/>
      <c r="Z438" s="6"/>
      <c r="AA438" s="6"/>
      <c r="AB438" s="6"/>
      <c r="AC438" s="6"/>
      <c r="AD438" s="6"/>
      <c r="AE438" s="6"/>
      <c r="AF438" s="6"/>
      <c r="AG438" s="6"/>
    </row>
    <row r="439" ht="11.25" customHeight="1">
      <c r="A439" s="135"/>
      <c r="B439" s="136"/>
      <c r="C439" s="136"/>
      <c r="D439" s="137"/>
      <c r="E439" s="138"/>
      <c r="F439" s="138"/>
      <c r="G439" s="138"/>
      <c r="H439" s="138"/>
      <c r="I439" s="138"/>
      <c r="J439" s="138"/>
      <c r="K439" s="138"/>
      <c r="L439" s="138"/>
      <c r="M439" s="138"/>
      <c r="N439" s="138"/>
      <c r="O439" s="138"/>
      <c r="P439" s="147"/>
      <c r="Q439" s="138"/>
      <c r="R439" s="138"/>
      <c r="S439" s="138"/>
      <c r="T439" s="147"/>
      <c r="U439" s="139"/>
      <c r="V439" s="6"/>
      <c r="W439" s="6"/>
      <c r="X439" s="6"/>
      <c r="Y439" s="6"/>
      <c r="Z439" s="6"/>
      <c r="AA439" s="6"/>
      <c r="AB439" s="6"/>
      <c r="AC439" s="6"/>
      <c r="AD439" s="6"/>
      <c r="AE439" s="6"/>
      <c r="AF439" s="6"/>
      <c r="AG439" s="6"/>
    </row>
    <row r="440" ht="11.25" customHeight="1">
      <c r="A440" s="135"/>
      <c r="B440" s="136"/>
      <c r="C440" s="136"/>
      <c r="D440" s="137"/>
      <c r="E440" s="138"/>
      <c r="F440" s="138"/>
      <c r="G440" s="138"/>
      <c r="H440" s="138"/>
      <c r="I440" s="138"/>
      <c r="J440" s="138"/>
      <c r="K440" s="138"/>
      <c r="L440" s="138"/>
      <c r="M440" s="138"/>
      <c r="N440" s="138"/>
      <c r="O440" s="138"/>
      <c r="P440" s="147"/>
      <c r="Q440" s="138"/>
      <c r="R440" s="138"/>
      <c r="S440" s="138"/>
      <c r="T440" s="147"/>
      <c r="U440" s="139"/>
      <c r="V440" s="6"/>
      <c r="W440" s="6"/>
      <c r="X440" s="6"/>
      <c r="Y440" s="6"/>
      <c r="Z440" s="6"/>
      <c r="AA440" s="6"/>
      <c r="AB440" s="6"/>
      <c r="AC440" s="6"/>
      <c r="AD440" s="6"/>
      <c r="AE440" s="6"/>
      <c r="AF440" s="6"/>
      <c r="AG440" s="6"/>
    </row>
    <row r="441" ht="11.25" customHeight="1">
      <c r="A441" s="135"/>
      <c r="B441" s="136"/>
      <c r="C441" s="136"/>
      <c r="D441" s="137"/>
      <c r="E441" s="138"/>
      <c r="F441" s="138"/>
      <c r="G441" s="138"/>
      <c r="H441" s="138"/>
      <c r="I441" s="138"/>
      <c r="J441" s="138"/>
      <c r="K441" s="138"/>
      <c r="L441" s="138"/>
      <c r="M441" s="138"/>
      <c r="N441" s="138"/>
      <c r="O441" s="138"/>
      <c r="P441" s="147"/>
      <c r="Q441" s="138"/>
      <c r="R441" s="138"/>
      <c r="S441" s="138"/>
      <c r="T441" s="147"/>
      <c r="U441" s="139"/>
      <c r="V441" s="6"/>
      <c r="W441" s="6"/>
      <c r="X441" s="6"/>
      <c r="Y441" s="6"/>
      <c r="Z441" s="6"/>
      <c r="AA441" s="6"/>
      <c r="AB441" s="6"/>
      <c r="AC441" s="6"/>
      <c r="AD441" s="6"/>
      <c r="AE441" s="6"/>
      <c r="AF441" s="6"/>
      <c r="AG441" s="6"/>
    </row>
    <row r="442" ht="11.25" customHeight="1">
      <c r="A442" s="135"/>
      <c r="B442" s="136"/>
      <c r="C442" s="136"/>
      <c r="D442" s="137"/>
      <c r="E442" s="138"/>
      <c r="F442" s="138"/>
      <c r="G442" s="138"/>
      <c r="H442" s="138"/>
      <c r="I442" s="138"/>
      <c r="J442" s="138"/>
      <c r="K442" s="138"/>
      <c r="L442" s="138"/>
      <c r="M442" s="138"/>
      <c r="N442" s="138"/>
      <c r="O442" s="138"/>
      <c r="P442" s="147"/>
      <c r="Q442" s="138"/>
      <c r="R442" s="138"/>
      <c r="S442" s="138"/>
      <c r="T442" s="147"/>
      <c r="U442" s="139"/>
      <c r="V442" s="6"/>
      <c r="W442" s="6"/>
      <c r="X442" s="6"/>
      <c r="Y442" s="6"/>
      <c r="Z442" s="6"/>
      <c r="AA442" s="6"/>
      <c r="AB442" s="6"/>
      <c r="AC442" s="6"/>
      <c r="AD442" s="6"/>
      <c r="AE442" s="6"/>
      <c r="AF442" s="6"/>
      <c r="AG442" s="6"/>
    </row>
    <row r="443" ht="11.25" customHeight="1">
      <c r="A443" s="135"/>
      <c r="B443" s="136"/>
      <c r="C443" s="136"/>
      <c r="D443" s="137"/>
      <c r="E443" s="138"/>
      <c r="F443" s="138"/>
      <c r="G443" s="138"/>
      <c r="H443" s="138"/>
      <c r="I443" s="138"/>
      <c r="J443" s="138"/>
      <c r="K443" s="138"/>
      <c r="L443" s="138"/>
      <c r="M443" s="138"/>
      <c r="N443" s="138"/>
      <c r="O443" s="138"/>
      <c r="P443" s="147"/>
      <c r="Q443" s="138"/>
      <c r="R443" s="138"/>
      <c r="S443" s="138"/>
      <c r="T443" s="147"/>
      <c r="U443" s="139"/>
      <c r="V443" s="6"/>
      <c r="W443" s="6"/>
      <c r="X443" s="6"/>
      <c r="Y443" s="6"/>
      <c r="Z443" s="6"/>
      <c r="AA443" s="6"/>
      <c r="AB443" s="6"/>
      <c r="AC443" s="6"/>
      <c r="AD443" s="6"/>
      <c r="AE443" s="6"/>
      <c r="AF443" s="6"/>
      <c r="AG443" s="6"/>
    </row>
    <row r="444" ht="11.25" customHeight="1">
      <c r="A444" s="135"/>
      <c r="B444" s="136"/>
      <c r="C444" s="136"/>
      <c r="D444" s="137"/>
      <c r="E444" s="138"/>
      <c r="F444" s="138"/>
      <c r="G444" s="138"/>
      <c r="H444" s="138"/>
      <c r="I444" s="138"/>
      <c r="J444" s="138"/>
      <c r="K444" s="138"/>
      <c r="L444" s="138"/>
      <c r="M444" s="138"/>
      <c r="N444" s="138"/>
      <c r="O444" s="138"/>
      <c r="P444" s="147"/>
      <c r="Q444" s="138"/>
      <c r="R444" s="138"/>
      <c r="S444" s="138"/>
      <c r="T444" s="147"/>
      <c r="U444" s="139"/>
      <c r="V444" s="6"/>
      <c r="W444" s="6"/>
      <c r="X444" s="6"/>
      <c r="Y444" s="6"/>
      <c r="Z444" s="6"/>
      <c r="AA444" s="6"/>
      <c r="AB444" s="6"/>
      <c r="AC444" s="6"/>
      <c r="AD444" s="6"/>
      <c r="AE444" s="6"/>
      <c r="AF444" s="6"/>
      <c r="AG444" s="6"/>
    </row>
    <row r="445" ht="11.25" customHeight="1">
      <c r="A445" s="135"/>
      <c r="B445" s="136"/>
      <c r="C445" s="136"/>
      <c r="D445" s="137"/>
      <c r="E445" s="138"/>
      <c r="F445" s="138"/>
      <c r="G445" s="138"/>
      <c r="H445" s="138"/>
      <c r="I445" s="138"/>
      <c r="J445" s="138"/>
      <c r="K445" s="138"/>
      <c r="L445" s="138"/>
      <c r="M445" s="138"/>
      <c r="N445" s="138"/>
      <c r="O445" s="138"/>
      <c r="P445" s="147"/>
      <c r="Q445" s="138"/>
      <c r="R445" s="138"/>
      <c r="S445" s="138"/>
      <c r="T445" s="147"/>
      <c r="U445" s="139"/>
      <c r="V445" s="6"/>
      <c r="W445" s="6"/>
      <c r="X445" s="6"/>
      <c r="Y445" s="6"/>
      <c r="Z445" s="6"/>
      <c r="AA445" s="6"/>
      <c r="AB445" s="6"/>
      <c r="AC445" s="6"/>
      <c r="AD445" s="6"/>
      <c r="AE445" s="6"/>
      <c r="AF445" s="6"/>
      <c r="AG445" s="6"/>
    </row>
    <row r="446" ht="11.25" customHeight="1">
      <c r="A446" s="135"/>
      <c r="B446" s="136"/>
      <c r="C446" s="136"/>
      <c r="D446" s="137"/>
      <c r="E446" s="138"/>
      <c r="F446" s="138"/>
      <c r="G446" s="138"/>
      <c r="H446" s="138"/>
      <c r="I446" s="138"/>
      <c r="J446" s="138"/>
      <c r="K446" s="138"/>
      <c r="L446" s="138"/>
      <c r="M446" s="138"/>
      <c r="N446" s="138"/>
      <c r="O446" s="138"/>
      <c r="P446" s="147"/>
      <c r="Q446" s="138"/>
      <c r="R446" s="138"/>
      <c r="S446" s="138"/>
      <c r="T446" s="147"/>
      <c r="U446" s="139"/>
      <c r="V446" s="6"/>
      <c r="W446" s="6"/>
      <c r="X446" s="6"/>
      <c r="Y446" s="6"/>
      <c r="Z446" s="6"/>
      <c r="AA446" s="6"/>
      <c r="AB446" s="6"/>
      <c r="AC446" s="6"/>
      <c r="AD446" s="6"/>
      <c r="AE446" s="6"/>
      <c r="AF446" s="6"/>
      <c r="AG446" s="6"/>
    </row>
    <row r="447" ht="11.25" customHeight="1">
      <c r="A447" s="135"/>
      <c r="B447" s="136"/>
      <c r="C447" s="136"/>
      <c r="D447" s="137"/>
      <c r="E447" s="138"/>
      <c r="F447" s="138"/>
      <c r="G447" s="138"/>
      <c r="H447" s="138"/>
      <c r="I447" s="138"/>
      <c r="J447" s="138"/>
      <c r="K447" s="138"/>
      <c r="L447" s="138"/>
      <c r="M447" s="138"/>
      <c r="N447" s="138"/>
      <c r="O447" s="138"/>
      <c r="P447" s="147"/>
      <c r="Q447" s="138"/>
      <c r="R447" s="138"/>
      <c r="S447" s="138"/>
      <c r="T447" s="147"/>
      <c r="U447" s="139"/>
      <c r="V447" s="6"/>
      <c r="W447" s="6"/>
      <c r="X447" s="6"/>
      <c r="Y447" s="6"/>
      <c r="Z447" s="6"/>
      <c r="AA447" s="6"/>
      <c r="AB447" s="6"/>
      <c r="AC447" s="6"/>
      <c r="AD447" s="6"/>
      <c r="AE447" s="6"/>
      <c r="AF447" s="6"/>
      <c r="AG447" s="6"/>
    </row>
    <row r="448" ht="11.25" customHeight="1">
      <c r="A448" s="135"/>
      <c r="B448" s="136"/>
      <c r="C448" s="136"/>
      <c r="D448" s="137"/>
      <c r="E448" s="138"/>
      <c r="F448" s="138"/>
      <c r="G448" s="138"/>
      <c r="H448" s="138"/>
      <c r="I448" s="138"/>
      <c r="J448" s="138"/>
      <c r="K448" s="138"/>
      <c r="L448" s="138"/>
      <c r="M448" s="138"/>
      <c r="N448" s="138"/>
      <c r="O448" s="138"/>
      <c r="P448" s="147"/>
      <c r="Q448" s="138"/>
      <c r="R448" s="138"/>
      <c r="S448" s="138"/>
      <c r="T448" s="147"/>
      <c r="U448" s="139"/>
      <c r="V448" s="6"/>
      <c r="W448" s="6"/>
      <c r="X448" s="6"/>
      <c r="Y448" s="6"/>
      <c r="Z448" s="6"/>
      <c r="AA448" s="6"/>
      <c r="AB448" s="6"/>
      <c r="AC448" s="6"/>
      <c r="AD448" s="6"/>
      <c r="AE448" s="6"/>
      <c r="AF448" s="6"/>
      <c r="AG448" s="6"/>
    </row>
    <row r="449" ht="11.25" customHeight="1">
      <c r="A449" s="135"/>
      <c r="B449" s="136"/>
      <c r="C449" s="136"/>
      <c r="D449" s="137"/>
      <c r="E449" s="138"/>
      <c r="F449" s="138"/>
      <c r="G449" s="138"/>
      <c r="H449" s="138"/>
      <c r="I449" s="138"/>
      <c r="J449" s="138"/>
      <c r="K449" s="138"/>
      <c r="L449" s="138"/>
      <c r="M449" s="138"/>
      <c r="N449" s="138"/>
      <c r="O449" s="138"/>
      <c r="P449" s="147"/>
      <c r="Q449" s="138"/>
      <c r="R449" s="138"/>
      <c r="S449" s="138"/>
      <c r="T449" s="147"/>
      <c r="U449" s="139"/>
      <c r="V449" s="6"/>
      <c r="W449" s="6"/>
      <c r="X449" s="6"/>
      <c r="Y449" s="6"/>
      <c r="Z449" s="6"/>
      <c r="AA449" s="6"/>
      <c r="AB449" s="6"/>
      <c r="AC449" s="6"/>
      <c r="AD449" s="6"/>
      <c r="AE449" s="6"/>
      <c r="AF449" s="6"/>
      <c r="AG449" s="6"/>
    </row>
    <row r="450" ht="11.25" customHeight="1">
      <c r="A450" s="135"/>
      <c r="B450" s="136"/>
      <c r="C450" s="136"/>
      <c r="D450" s="137"/>
      <c r="E450" s="138"/>
      <c r="F450" s="138"/>
      <c r="G450" s="138"/>
      <c r="H450" s="138"/>
      <c r="I450" s="138"/>
      <c r="J450" s="138"/>
      <c r="K450" s="138"/>
      <c r="L450" s="138"/>
      <c r="M450" s="138"/>
      <c r="N450" s="138"/>
      <c r="O450" s="138"/>
      <c r="P450" s="147"/>
      <c r="Q450" s="138"/>
      <c r="R450" s="138"/>
      <c r="S450" s="138"/>
      <c r="T450" s="147"/>
      <c r="U450" s="139"/>
      <c r="V450" s="6"/>
      <c r="W450" s="6"/>
      <c r="X450" s="6"/>
      <c r="Y450" s="6"/>
      <c r="Z450" s="6"/>
      <c r="AA450" s="6"/>
      <c r="AB450" s="6"/>
      <c r="AC450" s="6"/>
      <c r="AD450" s="6"/>
      <c r="AE450" s="6"/>
      <c r="AF450" s="6"/>
      <c r="AG450" s="6"/>
    </row>
    <row r="451" ht="11.25" customHeight="1">
      <c r="A451" s="135"/>
      <c r="B451" s="136"/>
      <c r="C451" s="136"/>
      <c r="D451" s="137"/>
      <c r="E451" s="138"/>
      <c r="F451" s="138"/>
      <c r="G451" s="138"/>
      <c r="H451" s="138"/>
      <c r="I451" s="138"/>
      <c r="J451" s="138"/>
      <c r="K451" s="138"/>
      <c r="L451" s="138"/>
      <c r="M451" s="138"/>
      <c r="N451" s="138"/>
      <c r="O451" s="138"/>
      <c r="P451" s="147"/>
      <c r="Q451" s="138"/>
      <c r="R451" s="138"/>
      <c r="S451" s="138"/>
      <c r="T451" s="147"/>
      <c r="U451" s="139"/>
      <c r="V451" s="6"/>
      <c r="W451" s="6"/>
      <c r="X451" s="6"/>
      <c r="Y451" s="6"/>
      <c r="Z451" s="6"/>
      <c r="AA451" s="6"/>
      <c r="AB451" s="6"/>
      <c r="AC451" s="6"/>
      <c r="AD451" s="6"/>
      <c r="AE451" s="6"/>
      <c r="AF451" s="6"/>
      <c r="AG451" s="6"/>
    </row>
    <row r="452" ht="11.25" customHeight="1">
      <c r="A452" s="135"/>
      <c r="B452" s="136"/>
      <c r="C452" s="136"/>
      <c r="D452" s="137"/>
      <c r="E452" s="138"/>
      <c r="F452" s="138"/>
      <c r="G452" s="138"/>
      <c r="H452" s="138"/>
      <c r="I452" s="138"/>
      <c r="J452" s="138"/>
      <c r="K452" s="138"/>
      <c r="L452" s="138"/>
      <c r="M452" s="138"/>
      <c r="N452" s="138"/>
      <c r="O452" s="138"/>
      <c r="P452" s="147"/>
      <c r="Q452" s="138"/>
      <c r="R452" s="138"/>
      <c r="S452" s="138"/>
      <c r="T452" s="147"/>
      <c r="U452" s="139"/>
      <c r="V452" s="6"/>
      <c r="W452" s="6"/>
      <c r="X452" s="6"/>
      <c r="Y452" s="6"/>
      <c r="Z452" s="6"/>
      <c r="AA452" s="6"/>
      <c r="AB452" s="6"/>
      <c r="AC452" s="6"/>
      <c r="AD452" s="6"/>
      <c r="AE452" s="6"/>
      <c r="AF452" s="6"/>
      <c r="AG452" s="6"/>
    </row>
    <row r="453" ht="11.25" customHeight="1">
      <c r="A453" s="135"/>
      <c r="B453" s="136"/>
      <c r="C453" s="136"/>
      <c r="D453" s="137"/>
      <c r="E453" s="138"/>
      <c r="F453" s="138"/>
      <c r="G453" s="138"/>
      <c r="H453" s="138"/>
      <c r="I453" s="138"/>
      <c r="J453" s="138"/>
      <c r="K453" s="138"/>
      <c r="L453" s="138"/>
      <c r="M453" s="138"/>
      <c r="N453" s="138"/>
      <c r="O453" s="138"/>
      <c r="P453" s="147"/>
      <c r="Q453" s="138"/>
      <c r="R453" s="138"/>
      <c r="S453" s="138"/>
      <c r="T453" s="147"/>
      <c r="U453" s="139"/>
      <c r="V453" s="6"/>
      <c r="W453" s="6"/>
      <c r="X453" s="6"/>
      <c r="Y453" s="6"/>
      <c r="Z453" s="6"/>
      <c r="AA453" s="6"/>
      <c r="AB453" s="6"/>
      <c r="AC453" s="6"/>
      <c r="AD453" s="6"/>
      <c r="AE453" s="6"/>
      <c r="AF453" s="6"/>
      <c r="AG453" s="6"/>
    </row>
    <row r="454" ht="11.25" customHeight="1">
      <c r="A454" s="135"/>
      <c r="B454" s="136"/>
      <c r="C454" s="136"/>
      <c r="D454" s="137"/>
      <c r="E454" s="138"/>
      <c r="F454" s="138"/>
      <c r="G454" s="138"/>
      <c r="H454" s="138"/>
      <c r="I454" s="138"/>
      <c r="J454" s="138"/>
      <c r="K454" s="138"/>
      <c r="L454" s="138"/>
      <c r="M454" s="138"/>
      <c r="N454" s="138"/>
      <c r="O454" s="138"/>
      <c r="P454" s="147"/>
      <c r="Q454" s="138"/>
      <c r="R454" s="138"/>
      <c r="S454" s="138"/>
      <c r="T454" s="147"/>
      <c r="U454" s="139"/>
      <c r="V454" s="6"/>
      <c r="W454" s="6"/>
      <c r="X454" s="6"/>
      <c r="Y454" s="6"/>
      <c r="Z454" s="6"/>
      <c r="AA454" s="6"/>
      <c r="AB454" s="6"/>
      <c r="AC454" s="6"/>
      <c r="AD454" s="6"/>
      <c r="AE454" s="6"/>
      <c r="AF454" s="6"/>
      <c r="AG454" s="6"/>
    </row>
    <row r="455" ht="11.25" customHeight="1">
      <c r="A455" s="135"/>
      <c r="B455" s="136"/>
      <c r="C455" s="136"/>
      <c r="D455" s="137"/>
      <c r="E455" s="138"/>
      <c r="F455" s="138"/>
      <c r="G455" s="138"/>
      <c r="H455" s="138"/>
      <c r="I455" s="138"/>
      <c r="J455" s="138"/>
      <c r="K455" s="138"/>
      <c r="L455" s="138"/>
      <c r="M455" s="138"/>
      <c r="N455" s="138"/>
      <c r="O455" s="138"/>
      <c r="P455" s="147"/>
      <c r="Q455" s="138"/>
      <c r="R455" s="138"/>
      <c r="S455" s="138"/>
      <c r="T455" s="147"/>
      <c r="U455" s="139"/>
      <c r="V455" s="6"/>
      <c r="W455" s="6"/>
      <c r="X455" s="6"/>
      <c r="Y455" s="6"/>
      <c r="Z455" s="6"/>
      <c r="AA455" s="6"/>
      <c r="AB455" s="6"/>
      <c r="AC455" s="6"/>
      <c r="AD455" s="6"/>
      <c r="AE455" s="6"/>
      <c r="AF455" s="6"/>
      <c r="AG455" s="6"/>
    </row>
    <row r="456" ht="11.25" customHeight="1">
      <c r="A456" s="135"/>
      <c r="B456" s="136"/>
      <c r="C456" s="136"/>
      <c r="D456" s="137"/>
      <c r="E456" s="138"/>
      <c r="F456" s="138"/>
      <c r="G456" s="138"/>
      <c r="H456" s="138"/>
      <c r="I456" s="138"/>
      <c r="J456" s="138"/>
      <c r="K456" s="138"/>
      <c r="L456" s="138"/>
      <c r="M456" s="138"/>
      <c r="N456" s="138"/>
      <c r="O456" s="138"/>
      <c r="P456" s="147"/>
      <c r="Q456" s="138"/>
      <c r="R456" s="138"/>
      <c r="S456" s="138"/>
      <c r="T456" s="147"/>
      <c r="U456" s="139"/>
      <c r="V456" s="6"/>
      <c r="W456" s="6"/>
      <c r="X456" s="6"/>
      <c r="Y456" s="6"/>
      <c r="Z456" s="6"/>
      <c r="AA456" s="6"/>
      <c r="AB456" s="6"/>
      <c r="AC456" s="6"/>
      <c r="AD456" s="6"/>
      <c r="AE456" s="6"/>
      <c r="AF456" s="6"/>
      <c r="AG456" s="6"/>
    </row>
    <row r="457" ht="11.25" customHeight="1">
      <c r="A457" s="135"/>
      <c r="B457" s="136"/>
      <c r="C457" s="136"/>
      <c r="D457" s="137"/>
      <c r="E457" s="138"/>
      <c r="F457" s="138"/>
      <c r="G457" s="138"/>
      <c r="H457" s="138"/>
      <c r="I457" s="138"/>
      <c r="J457" s="138"/>
      <c r="K457" s="138"/>
      <c r="L457" s="138"/>
      <c r="M457" s="138"/>
      <c r="N457" s="138"/>
      <c r="O457" s="138"/>
      <c r="P457" s="147"/>
      <c r="Q457" s="138"/>
      <c r="R457" s="138"/>
      <c r="S457" s="138"/>
      <c r="T457" s="147"/>
      <c r="U457" s="139"/>
      <c r="V457" s="6"/>
      <c r="W457" s="6"/>
      <c r="X457" s="6"/>
      <c r="Y457" s="6"/>
      <c r="Z457" s="6"/>
      <c r="AA457" s="6"/>
      <c r="AB457" s="6"/>
      <c r="AC457" s="6"/>
      <c r="AD457" s="6"/>
      <c r="AE457" s="6"/>
      <c r="AF457" s="6"/>
      <c r="AG457" s="6"/>
    </row>
    <row r="458" ht="11.25" customHeight="1">
      <c r="A458" s="135"/>
      <c r="B458" s="136"/>
      <c r="C458" s="136"/>
      <c r="D458" s="137"/>
      <c r="E458" s="138"/>
      <c r="F458" s="138"/>
      <c r="G458" s="138"/>
      <c r="H458" s="138"/>
      <c r="I458" s="138"/>
      <c r="J458" s="138"/>
      <c r="K458" s="138"/>
      <c r="L458" s="138"/>
      <c r="M458" s="138"/>
      <c r="N458" s="138"/>
      <c r="O458" s="138"/>
      <c r="P458" s="147"/>
      <c r="Q458" s="138"/>
      <c r="R458" s="138"/>
      <c r="S458" s="138"/>
      <c r="T458" s="147"/>
      <c r="U458" s="139"/>
      <c r="V458" s="6"/>
      <c r="W458" s="6"/>
      <c r="X458" s="6"/>
      <c r="Y458" s="6"/>
      <c r="Z458" s="6"/>
      <c r="AA458" s="6"/>
      <c r="AB458" s="6"/>
      <c r="AC458" s="6"/>
      <c r="AD458" s="6"/>
      <c r="AE458" s="6"/>
      <c r="AF458" s="6"/>
      <c r="AG458" s="6"/>
    </row>
    <row r="459" ht="11.25" customHeight="1">
      <c r="A459" s="135"/>
      <c r="B459" s="136"/>
      <c r="C459" s="136"/>
      <c r="D459" s="137"/>
      <c r="E459" s="138"/>
      <c r="F459" s="138"/>
      <c r="G459" s="138"/>
      <c r="H459" s="138"/>
      <c r="I459" s="138"/>
      <c r="J459" s="138"/>
      <c r="K459" s="138"/>
      <c r="L459" s="138"/>
      <c r="M459" s="138"/>
      <c r="N459" s="138"/>
      <c r="O459" s="138"/>
      <c r="P459" s="147"/>
      <c r="Q459" s="138"/>
      <c r="R459" s="138"/>
      <c r="S459" s="138"/>
      <c r="T459" s="147"/>
      <c r="U459" s="139"/>
      <c r="V459" s="6"/>
      <c r="W459" s="6"/>
      <c r="X459" s="6"/>
      <c r="Y459" s="6"/>
      <c r="Z459" s="6"/>
      <c r="AA459" s="6"/>
      <c r="AB459" s="6"/>
      <c r="AC459" s="6"/>
      <c r="AD459" s="6"/>
      <c r="AE459" s="6"/>
      <c r="AF459" s="6"/>
      <c r="AG459" s="6"/>
    </row>
    <row r="460" ht="11.25" customHeight="1">
      <c r="A460" s="135"/>
      <c r="B460" s="136"/>
      <c r="C460" s="136"/>
      <c r="D460" s="137"/>
      <c r="E460" s="138"/>
      <c r="F460" s="138"/>
      <c r="G460" s="138"/>
      <c r="H460" s="138"/>
      <c r="I460" s="138"/>
      <c r="J460" s="138"/>
      <c r="K460" s="138"/>
      <c r="L460" s="138"/>
      <c r="M460" s="138"/>
      <c r="N460" s="138"/>
      <c r="O460" s="138"/>
      <c r="P460" s="147"/>
      <c r="Q460" s="138"/>
      <c r="R460" s="138"/>
      <c r="S460" s="138"/>
      <c r="T460" s="147"/>
      <c r="U460" s="139"/>
      <c r="V460" s="6"/>
      <c r="W460" s="6"/>
      <c r="X460" s="6"/>
      <c r="Y460" s="6"/>
      <c r="Z460" s="6"/>
      <c r="AA460" s="6"/>
      <c r="AB460" s="6"/>
      <c r="AC460" s="6"/>
      <c r="AD460" s="6"/>
      <c r="AE460" s="6"/>
      <c r="AF460" s="6"/>
      <c r="AG460" s="6"/>
    </row>
    <row r="461" ht="11.25" customHeight="1">
      <c r="A461" s="135"/>
      <c r="B461" s="136"/>
      <c r="C461" s="136"/>
      <c r="D461" s="137"/>
      <c r="E461" s="138"/>
      <c r="F461" s="138"/>
      <c r="G461" s="138"/>
      <c r="H461" s="138"/>
      <c r="I461" s="138"/>
      <c r="J461" s="138"/>
      <c r="K461" s="138"/>
      <c r="L461" s="138"/>
      <c r="M461" s="138"/>
      <c r="N461" s="138"/>
      <c r="O461" s="138"/>
      <c r="P461" s="147"/>
      <c r="Q461" s="138"/>
      <c r="R461" s="138"/>
      <c r="S461" s="138"/>
      <c r="T461" s="147"/>
      <c r="U461" s="139"/>
      <c r="V461" s="6"/>
      <c r="W461" s="6"/>
      <c r="X461" s="6"/>
      <c r="Y461" s="6"/>
      <c r="Z461" s="6"/>
      <c r="AA461" s="6"/>
      <c r="AB461" s="6"/>
      <c r="AC461" s="6"/>
      <c r="AD461" s="6"/>
      <c r="AE461" s="6"/>
      <c r="AF461" s="6"/>
      <c r="AG461" s="6"/>
    </row>
    <row r="462" ht="11.25" customHeight="1">
      <c r="A462" s="135"/>
      <c r="B462" s="136"/>
      <c r="C462" s="136"/>
      <c r="D462" s="137"/>
      <c r="E462" s="138"/>
      <c r="F462" s="138"/>
      <c r="G462" s="138"/>
      <c r="H462" s="138"/>
      <c r="I462" s="138"/>
      <c r="J462" s="138"/>
      <c r="K462" s="138"/>
      <c r="L462" s="138"/>
      <c r="M462" s="138"/>
      <c r="N462" s="138"/>
      <c r="O462" s="138"/>
      <c r="P462" s="147"/>
      <c r="Q462" s="138"/>
      <c r="R462" s="138"/>
      <c r="S462" s="138"/>
      <c r="T462" s="147"/>
      <c r="U462" s="139"/>
      <c r="V462" s="6"/>
      <c r="W462" s="6"/>
      <c r="X462" s="6"/>
      <c r="Y462" s="6"/>
      <c r="Z462" s="6"/>
      <c r="AA462" s="6"/>
      <c r="AB462" s="6"/>
      <c r="AC462" s="6"/>
      <c r="AD462" s="6"/>
      <c r="AE462" s="6"/>
      <c r="AF462" s="6"/>
      <c r="AG462" s="6"/>
    </row>
    <row r="463" ht="11.25" customHeight="1">
      <c r="A463" s="135"/>
      <c r="B463" s="136"/>
      <c r="C463" s="136"/>
      <c r="D463" s="137"/>
      <c r="E463" s="138"/>
      <c r="F463" s="138"/>
      <c r="G463" s="138"/>
      <c r="H463" s="138"/>
      <c r="I463" s="138"/>
      <c r="J463" s="138"/>
      <c r="K463" s="138"/>
      <c r="L463" s="138"/>
      <c r="M463" s="138"/>
      <c r="N463" s="138"/>
      <c r="O463" s="138"/>
      <c r="P463" s="147"/>
      <c r="Q463" s="138"/>
      <c r="R463" s="138"/>
      <c r="S463" s="138"/>
      <c r="T463" s="147"/>
      <c r="U463" s="139"/>
      <c r="V463" s="6"/>
      <c r="W463" s="6"/>
      <c r="X463" s="6"/>
      <c r="Y463" s="6"/>
      <c r="Z463" s="6"/>
      <c r="AA463" s="6"/>
      <c r="AB463" s="6"/>
      <c r="AC463" s="6"/>
      <c r="AD463" s="6"/>
      <c r="AE463" s="6"/>
      <c r="AF463" s="6"/>
      <c r="AG463" s="6"/>
    </row>
    <row r="464" ht="11.25" customHeight="1">
      <c r="A464" s="135"/>
      <c r="B464" s="136"/>
      <c r="C464" s="136"/>
      <c r="D464" s="137"/>
      <c r="E464" s="138"/>
      <c r="F464" s="138"/>
      <c r="G464" s="138"/>
      <c r="H464" s="138"/>
      <c r="I464" s="138"/>
      <c r="J464" s="138"/>
      <c r="K464" s="138"/>
      <c r="L464" s="138"/>
      <c r="M464" s="138"/>
      <c r="N464" s="138"/>
      <c r="O464" s="138"/>
      <c r="P464" s="147"/>
      <c r="Q464" s="138"/>
      <c r="R464" s="138"/>
      <c r="S464" s="138"/>
      <c r="T464" s="147"/>
      <c r="U464" s="139"/>
      <c r="V464" s="6"/>
      <c r="W464" s="6"/>
      <c r="X464" s="6"/>
      <c r="Y464" s="6"/>
      <c r="Z464" s="6"/>
      <c r="AA464" s="6"/>
      <c r="AB464" s="6"/>
      <c r="AC464" s="6"/>
      <c r="AD464" s="6"/>
      <c r="AE464" s="6"/>
      <c r="AF464" s="6"/>
      <c r="AG464" s="6"/>
    </row>
    <row r="465" ht="11.25" customHeight="1">
      <c r="A465" s="135"/>
      <c r="B465" s="136"/>
      <c r="C465" s="136"/>
      <c r="D465" s="137"/>
      <c r="E465" s="138"/>
      <c r="F465" s="138"/>
      <c r="G465" s="138"/>
      <c r="H465" s="138"/>
      <c r="I465" s="138"/>
      <c r="J465" s="138"/>
      <c r="K465" s="138"/>
      <c r="L465" s="138"/>
      <c r="M465" s="138"/>
      <c r="N465" s="138"/>
      <c r="O465" s="138"/>
      <c r="P465" s="147"/>
      <c r="Q465" s="138"/>
      <c r="R465" s="138"/>
      <c r="S465" s="138"/>
      <c r="T465" s="147"/>
      <c r="U465" s="139"/>
      <c r="V465" s="6"/>
      <c r="W465" s="6"/>
      <c r="X465" s="6"/>
      <c r="Y465" s="6"/>
      <c r="Z465" s="6"/>
      <c r="AA465" s="6"/>
      <c r="AB465" s="6"/>
      <c r="AC465" s="6"/>
      <c r="AD465" s="6"/>
      <c r="AE465" s="6"/>
      <c r="AF465" s="6"/>
      <c r="AG465" s="6"/>
    </row>
    <row r="466" ht="11.25" customHeight="1">
      <c r="A466" s="135"/>
      <c r="B466" s="136"/>
      <c r="C466" s="136"/>
      <c r="D466" s="137"/>
      <c r="E466" s="138"/>
      <c r="F466" s="138"/>
      <c r="G466" s="138"/>
      <c r="H466" s="138"/>
      <c r="I466" s="138"/>
      <c r="J466" s="138"/>
      <c r="K466" s="138"/>
      <c r="L466" s="138"/>
      <c r="M466" s="138"/>
      <c r="N466" s="138"/>
      <c r="O466" s="138"/>
      <c r="P466" s="147"/>
      <c r="Q466" s="138"/>
      <c r="R466" s="138"/>
      <c r="S466" s="138"/>
      <c r="T466" s="147"/>
      <c r="U466" s="139"/>
      <c r="V466" s="6"/>
      <c r="W466" s="6"/>
      <c r="X466" s="6"/>
      <c r="Y466" s="6"/>
      <c r="Z466" s="6"/>
      <c r="AA466" s="6"/>
      <c r="AB466" s="6"/>
      <c r="AC466" s="6"/>
      <c r="AD466" s="6"/>
      <c r="AE466" s="6"/>
      <c r="AF466" s="6"/>
      <c r="AG466" s="6"/>
    </row>
    <row r="467" ht="11.25" customHeight="1">
      <c r="A467" s="135"/>
      <c r="B467" s="136"/>
      <c r="C467" s="136"/>
      <c r="D467" s="137"/>
      <c r="E467" s="138"/>
      <c r="F467" s="138"/>
      <c r="G467" s="138"/>
      <c r="H467" s="138"/>
      <c r="I467" s="138"/>
      <c r="J467" s="138"/>
      <c r="K467" s="138"/>
      <c r="L467" s="138"/>
      <c r="M467" s="138"/>
      <c r="N467" s="138"/>
      <c r="O467" s="138"/>
      <c r="P467" s="147"/>
      <c r="Q467" s="138"/>
      <c r="R467" s="138"/>
      <c r="S467" s="138"/>
      <c r="T467" s="147"/>
      <c r="U467" s="139"/>
      <c r="V467" s="6"/>
      <c r="W467" s="6"/>
      <c r="X467" s="6"/>
      <c r="Y467" s="6"/>
      <c r="Z467" s="6"/>
      <c r="AA467" s="6"/>
      <c r="AB467" s="6"/>
      <c r="AC467" s="6"/>
      <c r="AD467" s="6"/>
      <c r="AE467" s="6"/>
      <c r="AF467" s="6"/>
      <c r="AG467" s="6"/>
    </row>
    <row r="468" ht="11.25" customHeight="1">
      <c r="A468" s="135"/>
      <c r="B468" s="136"/>
      <c r="C468" s="136"/>
      <c r="D468" s="137"/>
      <c r="E468" s="138"/>
      <c r="F468" s="138"/>
      <c r="G468" s="138"/>
      <c r="H468" s="138"/>
      <c r="I468" s="138"/>
      <c r="J468" s="138"/>
      <c r="K468" s="138"/>
      <c r="L468" s="138"/>
      <c r="M468" s="138"/>
      <c r="N468" s="138"/>
      <c r="O468" s="138"/>
      <c r="P468" s="147"/>
      <c r="Q468" s="138"/>
      <c r="R468" s="138"/>
      <c r="S468" s="138"/>
      <c r="T468" s="147"/>
      <c r="U468" s="139"/>
      <c r="V468" s="6"/>
      <c r="W468" s="6"/>
      <c r="X468" s="6"/>
      <c r="Y468" s="6"/>
      <c r="Z468" s="6"/>
      <c r="AA468" s="6"/>
      <c r="AB468" s="6"/>
      <c r="AC468" s="6"/>
      <c r="AD468" s="6"/>
      <c r="AE468" s="6"/>
      <c r="AF468" s="6"/>
      <c r="AG468" s="6"/>
    </row>
    <row r="469" ht="11.25" customHeight="1">
      <c r="A469" s="135"/>
      <c r="B469" s="136"/>
      <c r="C469" s="136"/>
      <c r="D469" s="137"/>
      <c r="E469" s="138"/>
      <c r="F469" s="138"/>
      <c r="G469" s="138"/>
      <c r="H469" s="138"/>
      <c r="I469" s="138"/>
      <c r="J469" s="138"/>
      <c r="K469" s="138"/>
      <c r="L469" s="138"/>
      <c r="M469" s="138"/>
      <c r="N469" s="138"/>
      <c r="O469" s="138"/>
      <c r="P469" s="147"/>
      <c r="Q469" s="138"/>
      <c r="R469" s="138"/>
      <c r="S469" s="138"/>
      <c r="T469" s="147"/>
      <c r="U469" s="139"/>
      <c r="V469" s="6"/>
      <c r="W469" s="6"/>
      <c r="X469" s="6"/>
      <c r="Y469" s="6"/>
      <c r="Z469" s="6"/>
      <c r="AA469" s="6"/>
      <c r="AB469" s="6"/>
      <c r="AC469" s="6"/>
      <c r="AD469" s="6"/>
      <c r="AE469" s="6"/>
      <c r="AF469" s="6"/>
      <c r="AG469" s="6"/>
    </row>
    <row r="470" ht="11.25" customHeight="1">
      <c r="A470" s="135"/>
      <c r="B470" s="136"/>
      <c r="C470" s="136"/>
      <c r="D470" s="137"/>
      <c r="E470" s="138"/>
      <c r="F470" s="138"/>
      <c r="G470" s="138"/>
      <c r="H470" s="138"/>
      <c r="I470" s="138"/>
      <c r="J470" s="138"/>
      <c r="K470" s="138"/>
      <c r="L470" s="138"/>
      <c r="M470" s="138"/>
      <c r="N470" s="138"/>
      <c r="O470" s="138"/>
      <c r="P470" s="147"/>
      <c r="Q470" s="138"/>
      <c r="R470" s="138"/>
      <c r="S470" s="138"/>
      <c r="T470" s="147"/>
      <c r="U470" s="139"/>
      <c r="V470" s="6"/>
      <c r="W470" s="6"/>
      <c r="X470" s="6"/>
      <c r="Y470" s="6"/>
      <c r="Z470" s="6"/>
      <c r="AA470" s="6"/>
      <c r="AB470" s="6"/>
      <c r="AC470" s="6"/>
      <c r="AD470" s="6"/>
      <c r="AE470" s="6"/>
      <c r="AF470" s="6"/>
      <c r="AG470" s="6"/>
    </row>
    <row r="471" ht="11.25" customHeight="1">
      <c r="A471" s="135"/>
      <c r="B471" s="136"/>
      <c r="C471" s="136"/>
      <c r="D471" s="137"/>
      <c r="E471" s="138"/>
      <c r="F471" s="138"/>
      <c r="G471" s="138"/>
      <c r="H471" s="138"/>
      <c r="I471" s="138"/>
      <c r="J471" s="138"/>
      <c r="K471" s="138"/>
      <c r="L471" s="138"/>
      <c r="M471" s="138"/>
      <c r="N471" s="138"/>
      <c r="O471" s="138"/>
      <c r="P471" s="147"/>
      <c r="Q471" s="138"/>
      <c r="R471" s="138"/>
      <c r="S471" s="138"/>
      <c r="T471" s="147"/>
      <c r="U471" s="139"/>
      <c r="V471" s="6"/>
      <c r="W471" s="6"/>
      <c r="X471" s="6"/>
      <c r="Y471" s="6"/>
      <c r="Z471" s="6"/>
      <c r="AA471" s="6"/>
      <c r="AB471" s="6"/>
      <c r="AC471" s="6"/>
      <c r="AD471" s="6"/>
      <c r="AE471" s="6"/>
      <c r="AF471" s="6"/>
      <c r="AG471" s="6"/>
    </row>
    <row r="472" ht="11.25" customHeight="1">
      <c r="A472" s="135"/>
      <c r="B472" s="136"/>
      <c r="C472" s="136"/>
      <c r="D472" s="137"/>
      <c r="E472" s="138"/>
      <c r="F472" s="138"/>
      <c r="G472" s="138"/>
      <c r="H472" s="138"/>
      <c r="I472" s="138"/>
      <c r="J472" s="138"/>
      <c r="K472" s="138"/>
      <c r="L472" s="138"/>
      <c r="M472" s="138"/>
      <c r="N472" s="138"/>
      <c r="O472" s="138"/>
      <c r="P472" s="147"/>
      <c r="Q472" s="138"/>
      <c r="R472" s="138"/>
      <c r="S472" s="138"/>
      <c r="T472" s="147"/>
      <c r="U472" s="139"/>
      <c r="V472" s="6"/>
      <c r="W472" s="6"/>
      <c r="X472" s="6"/>
      <c r="Y472" s="6"/>
      <c r="Z472" s="6"/>
      <c r="AA472" s="6"/>
      <c r="AB472" s="6"/>
      <c r="AC472" s="6"/>
      <c r="AD472" s="6"/>
      <c r="AE472" s="6"/>
      <c r="AF472" s="6"/>
      <c r="AG472" s="6"/>
    </row>
    <row r="473" ht="11.25" customHeight="1">
      <c r="A473" s="135"/>
      <c r="B473" s="136"/>
      <c r="C473" s="136"/>
      <c r="D473" s="137"/>
      <c r="E473" s="138"/>
      <c r="F473" s="138"/>
      <c r="G473" s="138"/>
      <c r="H473" s="138"/>
      <c r="I473" s="138"/>
      <c r="J473" s="138"/>
      <c r="K473" s="138"/>
      <c r="L473" s="138"/>
      <c r="M473" s="138"/>
      <c r="N473" s="138"/>
      <c r="O473" s="138"/>
      <c r="P473" s="147"/>
      <c r="Q473" s="138"/>
      <c r="R473" s="138"/>
      <c r="S473" s="138"/>
      <c r="T473" s="147"/>
      <c r="U473" s="139"/>
      <c r="V473" s="6"/>
      <c r="W473" s="6"/>
      <c r="X473" s="6"/>
      <c r="Y473" s="6"/>
      <c r="Z473" s="6"/>
      <c r="AA473" s="6"/>
      <c r="AB473" s="6"/>
      <c r="AC473" s="6"/>
      <c r="AD473" s="6"/>
      <c r="AE473" s="6"/>
      <c r="AF473" s="6"/>
      <c r="AG473" s="6"/>
    </row>
    <row r="474" ht="11.25" customHeight="1">
      <c r="A474" s="135"/>
      <c r="B474" s="136"/>
      <c r="C474" s="136"/>
      <c r="D474" s="137"/>
      <c r="E474" s="138"/>
      <c r="F474" s="138"/>
      <c r="G474" s="138"/>
      <c r="H474" s="138"/>
      <c r="I474" s="138"/>
      <c r="J474" s="138"/>
      <c r="K474" s="138"/>
      <c r="L474" s="138"/>
      <c r="M474" s="138"/>
      <c r="N474" s="138"/>
      <c r="O474" s="138"/>
      <c r="P474" s="147"/>
      <c r="Q474" s="138"/>
      <c r="R474" s="138"/>
      <c r="S474" s="138"/>
      <c r="T474" s="147"/>
      <c r="U474" s="139"/>
      <c r="V474" s="6"/>
      <c r="W474" s="6"/>
      <c r="X474" s="6"/>
      <c r="Y474" s="6"/>
      <c r="Z474" s="6"/>
      <c r="AA474" s="6"/>
      <c r="AB474" s="6"/>
      <c r="AC474" s="6"/>
      <c r="AD474" s="6"/>
      <c r="AE474" s="6"/>
      <c r="AF474" s="6"/>
      <c r="AG474" s="6"/>
    </row>
    <row r="475" ht="11.25" customHeight="1">
      <c r="A475" s="135"/>
      <c r="B475" s="136"/>
      <c r="C475" s="136"/>
      <c r="D475" s="137"/>
      <c r="E475" s="138"/>
      <c r="F475" s="138"/>
      <c r="G475" s="138"/>
      <c r="H475" s="138"/>
      <c r="I475" s="138"/>
      <c r="J475" s="138"/>
      <c r="K475" s="138"/>
      <c r="L475" s="138"/>
      <c r="M475" s="138"/>
      <c r="N475" s="138"/>
      <c r="O475" s="138"/>
      <c r="P475" s="147"/>
      <c r="Q475" s="138"/>
      <c r="R475" s="138"/>
      <c r="S475" s="138"/>
      <c r="T475" s="147"/>
      <c r="U475" s="139"/>
      <c r="V475" s="6"/>
      <c r="W475" s="6"/>
      <c r="X475" s="6"/>
      <c r="Y475" s="6"/>
      <c r="Z475" s="6"/>
      <c r="AA475" s="6"/>
      <c r="AB475" s="6"/>
      <c r="AC475" s="6"/>
      <c r="AD475" s="6"/>
      <c r="AE475" s="6"/>
      <c r="AF475" s="6"/>
      <c r="AG475" s="6"/>
    </row>
    <row r="476" ht="11.25" customHeight="1">
      <c r="A476" s="135"/>
      <c r="B476" s="136"/>
      <c r="C476" s="136"/>
      <c r="D476" s="137"/>
      <c r="E476" s="138"/>
      <c r="F476" s="138"/>
      <c r="G476" s="138"/>
      <c r="H476" s="138"/>
      <c r="I476" s="138"/>
      <c r="J476" s="138"/>
      <c r="K476" s="138"/>
      <c r="L476" s="138"/>
      <c r="M476" s="138"/>
      <c r="N476" s="138"/>
      <c r="O476" s="138"/>
      <c r="P476" s="147"/>
      <c r="Q476" s="138"/>
      <c r="R476" s="138"/>
      <c r="S476" s="138"/>
      <c r="T476" s="147"/>
      <c r="U476" s="139"/>
      <c r="V476" s="6"/>
      <c r="W476" s="6"/>
      <c r="X476" s="6"/>
      <c r="Y476" s="6"/>
      <c r="Z476" s="6"/>
      <c r="AA476" s="6"/>
      <c r="AB476" s="6"/>
      <c r="AC476" s="6"/>
      <c r="AD476" s="6"/>
      <c r="AE476" s="6"/>
      <c r="AF476" s="6"/>
      <c r="AG476" s="6"/>
    </row>
    <row r="477" ht="11.25" customHeight="1">
      <c r="A477" s="135"/>
      <c r="B477" s="136"/>
      <c r="C477" s="136"/>
      <c r="D477" s="137"/>
      <c r="E477" s="138"/>
      <c r="F477" s="138"/>
      <c r="G477" s="138"/>
      <c r="H477" s="138"/>
      <c r="I477" s="138"/>
      <c r="J477" s="138"/>
      <c r="K477" s="138"/>
      <c r="L477" s="138"/>
      <c r="M477" s="138"/>
      <c r="N477" s="138"/>
      <c r="O477" s="138"/>
      <c r="P477" s="147"/>
      <c r="Q477" s="138"/>
      <c r="R477" s="138"/>
      <c r="S477" s="138"/>
      <c r="T477" s="147"/>
      <c r="U477" s="139"/>
      <c r="V477" s="6"/>
      <c r="W477" s="6"/>
      <c r="X477" s="6"/>
      <c r="Y477" s="6"/>
      <c r="Z477" s="6"/>
      <c r="AA477" s="6"/>
      <c r="AB477" s="6"/>
      <c r="AC477" s="6"/>
      <c r="AD477" s="6"/>
      <c r="AE477" s="6"/>
      <c r="AF477" s="6"/>
      <c r="AG477" s="6"/>
    </row>
    <row r="478" ht="11.25" customHeight="1">
      <c r="A478" s="135"/>
      <c r="B478" s="136"/>
      <c r="C478" s="136"/>
      <c r="D478" s="137"/>
      <c r="E478" s="138"/>
      <c r="F478" s="138"/>
      <c r="G478" s="138"/>
      <c r="H478" s="138"/>
      <c r="I478" s="138"/>
      <c r="J478" s="138"/>
      <c r="K478" s="138"/>
      <c r="L478" s="138"/>
      <c r="M478" s="138"/>
      <c r="N478" s="138"/>
      <c r="O478" s="138"/>
      <c r="P478" s="147"/>
      <c r="Q478" s="138"/>
      <c r="R478" s="138"/>
      <c r="S478" s="138"/>
      <c r="T478" s="147"/>
      <c r="U478" s="139"/>
      <c r="V478" s="6"/>
      <c r="W478" s="6"/>
      <c r="X478" s="6"/>
      <c r="Y478" s="6"/>
      <c r="Z478" s="6"/>
      <c r="AA478" s="6"/>
      <c r="AB478" s="6"/>
      <c r="AC478" s="6"/>
      <c r="AD478" s="6"/>
      <c r="AE478" s="6"/>
      <c r="AF478" s="6"/>
      <c r="AG478" s="6"/>
    </row>
    <row r="479" ht="11.25" customHeight="1">
      <c r="A479" s="135"/>
      <c r="B479" s="136"/>
      <c r="C479" s="136"/>
      <c r="D479" s="137"/>
      <c r="E479" s="138"/>
      <c r="F479" s="138"/>
      <c r="G479" s="138"/>
      <c r="H479" s="138"/>
      <c r="I479" s="138"/>
      <c r="J479" s="138"/>
      <c r="K479" s="138"/>
      <c r="L479" s="138"/>
      <c r="M479" s="138"/>
      <c r="N479" s="138"/>
      <c r="O479" s="138"/>
      <c r="P479" s="147"/>
      <c r="Q479" s="138"/>
      <c r="R479" s="138"/>
      <c r="S479" s="138"/>
      <c r="T479" s="147"/>
      <c r="U479" s="139"/>
      <c r="V479" s="6"/>
      <c r="W479" s="6"/>
      <c r="X479" s="6"/>
      <c r="Y479" s="6"/>
      <c r="Z479" s="6"/>
      <c r="AA479" s="6"/>
      <c r="AB479" s="6"/>
      <c r="AC479" s="6"/>
      <c r="AD479" s="6"/>
      <c r="AE479" s="6"/>
      <c r="AF479" s="6"/>
      <c r="AG479" s="6"/>
    </row>
    <row r="480" ht="11.25" customHeight="1">
      <c r="A480" s="135"/>
      <c r="B480" s="136"/>
      <c r="C480" s="136"/>
      <c r="D480" s="137"/>
      <c r="E480" s="138"/>
      <c r="F480" s="138"/>
      <c r="G480" s="138"/>
      <c r="H480" s="138"/>
      <c r="I480" s="138"/>
      <c r="J480" s="138"/>
      <c r="K480" s="138"/>
      <c r="L480" s="138"/>
      <c r="M480" s="138"/>
      <c r="N480" s="138"/>
      <c r="O480" s="138"/>
      <c r="P480" s="147"/>
      <c r="Q480" s="138"/>
      <c r="R480" s="138"/>
      <c r="S480" s="138"/>
      <c r="T480" s="147"/>
      <c r="U480" s="139"/>
      <c r="V480" s="6"/>
      <c r="W480" s="6"/>
      <c r="X480" s="6"/>
      <c r="Y480" s="6"/>
      <c r="Z480" s="6"/>
      <c r="AA480" s="6"/>
      <c r="AB480" s="6"/>
      <c r="AC480" s="6"/>
      <c r="AD480" s="6"/>
      <c r="AE480" s="6"/>
      <c r="AF480" s="6"/>
      <c r="AG480" s="6"/>
    </row>
    <row r="481" ht="11.25" customHeight="1">
      <c r="A481" s="135"/>
      <c r="B481" s="136"/>
      <c r="C481" s="136"/>
      <c r="D481" s="137"/>
      <c r="E481" s="138"/>
      <c r="F481" s="138"/>
      <c r="G481" s="138"/>
      <c r="H481" s="138"/>
      <c r="I481" s="138"/>
      <c r="J481" s="138"/>
      <c r="K481" s="138"/>
      <c r="L481" s="138"/>
      <c r="M481" s="138"/>
      <c r="N481" s="138"/>
      <c r="O481" s="138"/>
      <c r="P481" s="147"/>
      <c r="Q481" s="138"/>
      <c r="R481" s="138"/>
      <c r="S481" s="138"/>
      <c r="T481" s="147"/>
      <c r="U481" s="139"/>
      <c r="V481" s="6"/>
      <c r="W481" s="6"/>
      <c r="X481" s="6"/>
      <c r="Y481" s="6"/>
      <c r="Z481" s="6"/>
      <c r="AA481" s="6"/>
      <c r="AB481" s="6"/>
      <c r="AC481" s="6"/>
      <c r="AD481" s="6"/>
      <c r="AE481" s="6"/>
      <c r="AF481" s="6"/>
      <c r="AG481" s="6"/>
    </row>
    <row r="482" ht="11.25" customHeight="1">
      <c r="A482" s="135"/>
      <c r="B482" s="136"/>
      <c r="C482" s="136"/>
      <c r="D482" s="137"/>
      <c r="E482" s="138"/>
      <c r="F482" s="138"/>
      <c r="G482" s="138"/>
      <c r="H482" s="138"/>
      <c r="I482" s="138"/>
      <c r="J482" s="138"/>
      <c r="K482" s="138"/>
      <c r="L482" s="138"/>
      <c r="M482" s="138"/>
      <c r="N482" s="138"/>
      <c r="O482" s="138"/>
      <c r="P482" s="147"/>
      <c r="Q482" s="138"/>
      <c r="R482" s="138"/>
      <c r="S482" s="138"/>
      <c r="T482" s="147"/>
      <c r="U482" s="139"/>
      <c r="V482" s="6"/>
      <c r="W482" s="6"/>
      <c r="X482" s="6"/>
      <c r="Y482" s="6"/>
      <c r="Z482" s="6"/>
      <c r="AA482" s="6"/>
      <c r="AB482" s="6"/>
      <c r="AC482" s="6"/>
      <c r="AD482" s="6"/>
      <c r="AE482" s="6"/>
      <c r="AF482" s="6"/>
      <c r="AG482" s="6"/>
    </row>
    <row r="483" ht="11.25" customHeight="1">
      <c r="A483" s="135"/>
      <c r="B483" s="136"/>
      <c r="C483" s="136"/>
      <c r="D483" s="137"/>
      <c r="E483" s="138"/>
      <c r="F483" s="138"/>
      <c r="G483" s="138"/>
      <c r="H483" s="138"/>
      <c r="I483" s="138"/>
      <c r="J483" s="138"/>
      <c r="K483" s="138"/>
      <c r="L483" s="138"/>
      <c r="M483" s="138"/>
      <c r="N483" s="138"/>
      <c r="O483" s="138"/>
      <c r="P483" s="147"/>
      <c r="Q483" s="138"/>
      <c r="R483" s="138"/>
      <c r="S483" s="138"/>
      <c r="T483" s="147"/>
      <c r="U483" s="139"/>
      <c r="V483" s="6"/>
      <c r="W483" s="6"/>
      <c r="X483" s="6"/>
      <c r="Y483" s="6"/>
      <c r="Z483" s="6"/>
      <c r="AA483" s="6"/>
      <c r="AB483" s="6"/>
      <c r="AC483" s="6"/>
      <c r="AD483" s="6"/>
      <c r="AE483" s="6"/>
      <c r="AF483" s="6"/>
      <c r="AG483" s="6"/>
    </row>
    <row r="484" ht="11.25" customHeight="1">
      <c r="A484" s="135"/>
      <c r="B484" s="136"/>
      <c r="C484" s="136"/>
      <c r="D484" s="137"/>
      <c r="E484" s="138"/>
      <c r="F484" s="138"/>
      <c r="G484" s="138"/>
      <c r="H484" s="138"/>
      <c r="I484" s="138"/>
      <c r="J484" s="138"/>
      <c r="K484" s="138"/>
      <c r="L484" s="138"/>
      <c r="M484" s="138"/>
      <c r="N484" s="138"/>
      <c r="O484" s="138"/>
      <c r="P484" s="147"/>
      <c r="Q484" s="138"/>
      <c r="R484" s="138"/>
      <c r="S484" s="138"/>
      <c r="T484" s="147"/>
      <c r="U484" s="139"/>
      <c r="V484" s="6"/>
      <c r="W484" s="6"/>
      <c r="X484" s="6"/>
      <c r="Y484" s="6"/>
      <c r="Z484" s="6"/>
      <c r="AA484" s="6"/>
      <c r="AB484" s="6"/>
      <c r="AC484" s="6"/>
      <c r="AD484" s="6"/>
      <c r="AE484" s="6"/>
      <c r="AF484" s="6"/>
      <c r="AG484" s="6"/>
    </row>
    <row r="485" ht="11.25" customHeight="1">
      <c r="A485" s="135"/>
      <c r="B485" s="136"/>
      <c r="C485" s="136"/>
      <c r="D485" s="137"/>
      <c r="E485" s="138"/>
      <c r="F485" s="138"/>
      <c r="G485" s="138"/>
      <c r="H485" s="138"/>
      <c r="I485" s="138"/>
      <c r="J485" s="138"/>
      <c r="K485" s="138"/>
      <c r="L485" s="138"/>
      <c r="M485" s="138"/>
      <c r="N485" s="138"/>
      <c r="O485" s="138"/>
      <c r="P485" s="147"/>
      <c r="Q485" s="138"/>
      <c r="R485" s="138"/>
      <c r="S485" s="138"/>
      <c r="T485" s="147"/>
      <c r="U485" s="139"/>
      <c r="V485" s="6"/>
      <c r="W485" s="6"/>
      <c r="X485" s="6"/>
      <c r="Y485" s="6"/>
      <c r="Z485" s="6"/>
      <c r="AA485" s="6"/>
      <c r="AB485" s="6"/>
      <c r="AC485" s="6"/>
      <c r="AD485" s="6"/>
      <c r="AE485" s="6"/>
      <c r="AF485" s="6"/>
      <c r="AG485" s="6"/>
    </row>
    <row r="486" ht="11.25" customHeight="1">
      <c r="A486" s="135"/>
      <c r="B486" s="136"/>
      <c r="C486" s="136"/>
      <c r="D486" s="137"/>
      <c r="E486" s="138"/>
      <c r="F486" s="138"/>
      <c r="G486" s="138"/>
      <c r="H486" s="138"/>
      <c r="I486" s="138"/>
      <c r="J486" s="138"/>
      <c r="K486" s="138"/>
      <c r="L486" s="138"/>
      <c r="M486" s="138"/>
      <c r="N486" s="138"/>
      <c r="O486" s="138"/>
      <c r="P486" s="147"/>
      <c r="Q486" s="138"/>
      <c r="R486" s="138"/>
      <c r="S486" s="138"/>
      <c r="T486" s="147"/>
      <c r="U486" s="139"/>
      <c r="V486" s="6"/>
      <c r="W486" s="6"/>
      <c r="X486" s="6"/>
      <c r="Y486" s="6"/>
      <c r="Z486" s="6"/>
      <c r="AA486" s="6"/>
      <c r="AB486" s="6"/>
      <c r="AC486" s="6"/>
      <c r="AD486" s="6"/>
      <c r="AE486" s="6"/>
      <c r="AF486" s="6"/>
      <c r="AG486" s="6"/>
    </row>
    <row r="487" ht="11.25" customHeight="1">
      <c r="A487" s="135"/>
      <c r="B487" s="136"/>
      <c r="C487" s="136"/>
      <c r="D487" s="137"/>
      <c r="E487" s="138"/>
      <c r="F487" s="138"/>
      <c r="G487" s="138"/>
      <c r="H487" s="138"/>
      <c r="I487" s="138"/>
      <c r="J487" s="138"/>
      <c r="K487" s="138"/>
      <c r="L487" s="138"/>
      <c r="M487" s="138"/>
      <c r="N487" s="138"/>
      <c r="O487" s="138"/>
      <c r="P487" s="147"/>
      <c r="Q487" s="138"/>
      <c r="R487" s="138"/>
      <c r="S487" s="138"/>
      <c r="T487" s="147"/>
      <c r="U487" s="139"/>
      <c r="V487" s="6"/>
      <c r="W487" s="6"/>
      <c r="X487" s="6"/>
      <c r="Y487" s="6"/>
      <c r="Z487" s="6"/>
      <c r="AA487" s="6"/>
      <c r="AB487" s="6"/>
      <c r="AC487" s="6"/>
      <c r="AD487" s="6"/>
      <c r="AE487" s="6"/>
      <c r="AF487" s="6"/>
      <c r="AG487" s="6"/>
    </row>
    <row r="488" ht="11.25" customHeight="1">
      <c r="A488" s="135"/>
      <c r="B488" s="136"/>
      <c r="C488" s="136"/>
      <c r="D488" s="137"/>
      <c r="E488" s="138"/>
      <c r="F488" s="138"/>
      <c r="G488" s="138"/>
      <c r="H488" s="138"/>
      <c r="I488" s="138"/>
      <c r="J488" s="138"/>
      <c r="K488" s="138"/>
      <c r="L488" s="138"/>
      <c r="M488" s="138"/>
      <c r="N488" s="138"/>
      <c r="O488" s="138"/>
      <c r="P488" s="147"/>
      <c r="Q488" s="138"/>
      <c r="R488" s="138"/>
      <c r="S488" s="138"/>
      <c r="T488" s="147"/>
      <c r="U488" s="139"/>
      <c r="V488" s="6"/>
      <c r="W488" s="6"/>
      <c r="X488" s="6"/>
      <c r="Y488" s="6"/>
      <c r="Z488" s="6"/>
      <c r="AA488" s="6"/>
      <c r="AB488" s="6"/>
      <c r="AC488" s="6"/>
      <c r="AD488" s="6"/>
      <c r="AE488" s="6"/>
      <c r="AF488" s="6"/>
      <c r="AG488" s="6"/>
    </row>
    <row r="489" ht="11.25" customHeight="1">
      <c r="A489" s="135"/>
      <c r="B489" s="136"/>
      <c r="C489" s="136"/>
      <c r="D489" s="137"/>
      <c r="E489" s="138"/>
      <c r="F489" s="138"/>
      <c r="G489" s="138"/>
      <c r="H489" s="138"/>
      <c r="I489" s="138"/>
      <c r="J489" s="138"/>
      <c r="K489" s="138"/>
      <c r="L489" s="138"/>
      <c r="M489" s="138"/>
      <c r="N489" s="138"/>
      <c r="O489" s="138"/>
      <c r="P489" s="147"/>
      <c r="Q489" s="138"/>
      <c r="R489" s="138"/>
      <c r="S489" s="138"/>
      <c r="T489" s="147"/>
      <c r="U489" s="139"/>
      <c r="V489" s="6"/>
      <c r="W489" s="6"/>
      <c r="X489" s="6"/>
      <c r="Y489" s="6"/>
      <c r="Z489" s="6"/>
      <c r="AA489" s="6"/>
      <c r="AB489" s="6"/>
      <c r="AC489" s="6"/>
      <c r="AD489" s="6"/>
      <c r="AE489" s="6"/>
      <c r="AF489" s="6"/>
      <c r="AG489" s="6"/>
    </row>
    <row r="490" ht="11.25" customHeight="1">
      <c r="A490" s="135"/>
      <c r="B490" s="136"/>
      <c r="C490" s="136"/>
      <c r="D490" s="137"/>
      <c r="E490" s="138"/>
      <c r="F490" s="138"/>
      <c r="G490" s="138"/>
      <c r="H490" s="138"/>
      <c r="I490" s="138"/>
      <c r="J490" s="138"/>
      <c r="K490" s="138"/>
      <c r="L490" s="138"/>
      <c r="M490" s="138"/>
      <c r="N490" s="138"/>
      <c r="O490" s="138"/>
      <c r="P490" s="147"/>
      <c r="Q490" s="138"/>
      <c r="R490" s="138"/>
      <c r="S490" s="138"/>
      <c r="T490" s="147"/>
      <c r="U490" s="139"/>
      <c r="V490" s="6"/>
      <c r="W490" s="6"/>
      <c r="X490" s="6"/>
      <c r="Y490" s="6"/>
      <c r="Z490" s="6"/>
      <c r="AA490" s="6"/>
      <c r="AB490" s="6"/>
      <c r="AC490" s="6"/>
      <c r="AD490" s="6"/>
      <c r="AE490" s="6"/>
      <c r="AF490" s="6"/>
      <c r="AG490" s="6"/>
    </row>
    <row r="491" ht="11.25" customHeight="1">
      <c r="A491" s="135"/>
      <c r="B491" s="136"/>
      <c r="C491" s="136"/>
      <c r="D491" s="137"/>
      <c r="E491" s="138"/>
      <c r="F491" s="138"/>
      <c r="G491" s="138"/>
      <c r="H491" s="138"/>
      <c r="I491" s="138"/>
      <c r="J491" s="138"/>
      <c r="K491" s="138"/>
      <c r="L491" s="138"/>
      <c r="M491" s="138"/>
      <c r="N491" s="138"/>
      <c r="O491" s="138"/>
      <c r="P491" s="147"/>
      <c r="Q491" s="138"/>
      <c r="R491" s="138"/>
      <c r="S491" s="138"/>
      <c r="T491" s="147"/>
      <c r="U491" s="139"/>
      <c r="V491" s="6"/>
      <c r="W491" s="6"/>
      <c r="X491" s="6"/>
      <c r="Y491" s="6"/>
      <c r="Z491" s="6"/>
      <c r="AA491" s="6"/>
      <c r="AB491" s="6"/>
      <c r="AC491" s="6"/>
      <c r="AD491" s="6"/>
      <c r="AE491" s="6"/>
      <c r="AF491" s="6"/>
      <c r="AG491" s="6"/>
    </row>
    <row r="492" ht="11.25" customHeight="1">
      <c r="A492" s="135"/>
      <c r="B492" s="136"/>
      <c r="C492" s="136"/>
      <c r="D492" s="137"/>
      <c r="E492" s="138"/>
      <c r="F492" s="138"/>
      <c r="G492" s="138"/>
      <c r="H492" s="138"/>
      <c r="I492" s="138"/>
      <c r="J492" s="138"/>
      <c r="K492" s="138"/>
      <c r="L492" s="138"/>
      <c r="M492" s="138"/>
      <c r="N492" s="138"/>
      <c r="O492" s="138"/>
      <c r="P492" s="147"/>
      <c r="Q492" s="138"/>
      <c r="R492" s="138"/>
      <c r="S492" s="138"/>
      <c r="T492" s="147"/>
      <c r="U492" s="139"/>
      <c r="V492" s="6"/>
      <c r="W492" s="6"/>
      <c r="X492" s="6"/>
      <c r="Y492" s="6"/>
      <c r="Z492" s="6"/>
      <c r="AA492" s="6"/>
      <c r="AB492" s="6"/>
      <c r="AC492" s="6"/>
      <c r="AD492" s="6"/>
      <c r="AE492" s="6"/>
      <c r="AF492" s="6"/>
      <c r="AG492" s="6"/>
    </row>
    <row r="493" ht="11.25" customHeight="1">
      <c r="A493" s="135"/>
      <c r="B493" s="136"/>
      <c r="C493" s="136"/>
      <c r="D493" s="137"/>
      <c r="E493" s="138"/>
      <c r="F493" s="138"/>
      <c r="G493" s="138"/>
      <c r="H493" s="138"/>
      <c r="I493" s="138"/>
      <c r="J493" s="138"/>
      <c r="K493" s="138"/>
      <c r="L493" s="138"/>
      <c r="M493" s="138"/>
      <c r="N493" s="138"/>
      <c r="O493" s="138"/>
      <c r="P493" s="147"/>
      <c r="Q493" s="138"/>
      <c r="R493" s="138"/>
      <c r="S493" s="138"/>
      <c r="T493" s="147"/>
      <c r="U493" s="139"/>
      <c r="V493" s="6"/>
      <c r="W493" s="6"/>
      <c r="X493" s="6"/>
      <c r="Y493" s="6"/>
      <c r="Z493" s="6"/>
      <c r="AA493" s="6"/>
      <c r="AB493" s="6"/>
      <c r="AC493" s="6"/>
      <c r="AD493" s="6"/>
      <c r="AE493" s="6"/>
      <c r="AF493" s="6"/>
      <c r="AG493" s="6"/>
    </row>
    <row r="494" ht="11.25" customHeight="1">
      <c r="A494" s="135"/>
      <c r="B494" s="136"/>
      <c r="C494" s="136"/>
      <c r="D494" s="137"/>
      <c r="E494" s="138"/>
      <c r="F494" s="138"/>
      <c r="G494" s="138"/>
      <c r="H494" s="138"/>
      <c r="I494" s="138"/>
      <c r="J494" s="138"/>
      <c r="K494" s="138"/>
      <c r="L494" s="138"/>
      <c r="M494" s="138"/>
      <c r="N494" s="138"/>
      <c r="O494" s="138"/>
      <c r="P494" s="147"/>
      <c r="Q494" s="138"/>
      <c r="R494" s="138"/>
      <c r="S494" s="138"/>
      <c r="T494" s="147"/>
      <c r="U494" s="139"/>
      <c r="V494" s="6"/>
      <c r="W494" s="6"/>
      <c r="X494" s="6"/>
      <c r="Y494" s="6"/>
      <c r="Z494" s="6"/>
      <c r="AA494" s="6"/>
      <c r="AB494" s="6"/>
      <c r="AC494" s="6"/>
      <c r="AD494" s="6"/>
      <c r="AE494" s="6"/>
      <c r="AF494" s="6"/>
      <c r="AG494" s="6"/>
    </row>
    <row r="495" ht="11.25" customHeight="1">
      <c r="A495" s="135"/>
      <c r="B495" s="136"/>
      <c r="C495" s="136"/>
      <c r="D495" s="137"/>
      <c r="E495" s="138"/>
      <c r="F495" s="138"/>
      <c r="G495" s="138"/>
      <c r="H495" s="138"/>
      <c r="I495" s="138"/>
      <c r="J495" s="138"/>
      <c r="K495" s="138"/>
      <c r="L495" s="138"/>
      <c r="M495" s="138"/>
      <c r="N495" s="138"/>
      <c r="O495" s="138"/>
      <c r="P495" s="147"/>
      <c r="Q495" s="138"/>
      <c r="R495" s="138"/>
      <c r="S495" s="138"/>
      <c r="T495" s="147"/>
      <c r="U495" s="139"/>
      <c r="V495" s="6"/>
      <c r="W495" s="6"/>
      <c r="X495" s="6"/>
      <c r="Y495" s="6"/>
      <c r="Z495" s="6"/>
      <c r="AA495" s="6"/>
      <c r="AB495" s="6"/>
      <c r="AC495" s="6"/>
      <c r="AD495" s="6"/>
      <c r="AE495" s="6"/>
      <c r="AF495" s="6"/>
      <c r="AG495" s="6"/>
    </row>
    <row r="496" ht="11.25" customHeight="1">
      <c r="A496" s="135"/>
      <c r="B496" s="136"/>
      <c r="C496" s="136"/>
      <c r="D496" s="137"/>
      <c r="E496" s="138"/>
      <c r="F496" s="138"/>
      <c r="G496" s="138"/>
      <c r="H496" s="138"/>
      <c r="I496" s="138"/>
      <c r="J496" s="138"/>
      <c r="K496" s="138"/>
      <c r="L496" s="138"/>
      <c r="M496" s="138"/>
      <c r="N496" s="138"/>
      <c r="O496" s="138"/>
      <c r="P496" s="147"/>
      <c r="Q496" s="138"/>
      <c r="R496" s="138"/>
      <c r="S496" s="138"/>
      <c r="T496" s="147"/>
      <c r="U496" s="139"/>
      <c r="V496" s="6"/>
      <c r="W496" s="6"/>
      <c r="X496" s="6"/>
      <c r="Y496" s="6"/>
      <c r="Z496" s="6"/>
      <c r="AA496" s="6"/>
      <c r="AB496" s="6"/>
      <c r="AC496" s="6"/>
      <c r="AD496" s="6"/>
      <c r="AE496" s="6"/>
      <c r="AF496" s="6"/>
      <c r="AG496" s="6"/>
    </row>
    <row r="497" ht="11.25" customHeight="1">
      <c r="A497" s="135"/>
      <c r="B497" s="136"/>
      <c r="C497" s="136"/>
      <c r="D497" s="137"/>
      <c r="E497" s="138"/>
      <c r="F497" s="138"/>
      <c r="G497" s="138"/>
      <c r="H497" s="138"/>
      <c r="I497" s="138"/>
      <c r="J497" s="138"/>
      <c r="K497" s="138"/>
      <c r="L497" s="138"/>
      <c r="M497" s="138"/>
      <c r="N497" s="138"/>
      <c r="O497" s="138"/>
      <c r="P497" s="147"/>
      <c r="Q497" s="138"/>
      <c r="R497" s="138"/>
      <c r="S497" s="138"/>
      <c r="T497" s="147"/>
      <c r="U497" s="139"/>
      <c r="V497" s="6"/>
      <c r="W497" s="6"/>
      <c r="X497" s="6"/>
      <c r="Y497" s="6"/>
      <c r="Z497" s="6"/>
      <c r="AA497" s="6"/>
      <c r="AB497" s="6"/>
      <c r="AC497" s="6"/>
      <c r="AD497" s="6"/>
      <c r="AE497" s="6"/>
      <c r="AF497" s="6"/>
      <c r="AG497" s="6"/>
    </row>
    <row r="498" ht="11.25" customHeight="1">
      <c r="A498" s="135"/>
      <c r="B498" s="136"/>
      <c r="C498" s="136"/>
      <c r="D498" s="137"/>
      <c r="E498" s="138"/>
      <c r="F498" s="138"/>
      <c r="G498" s="138"/>
      <c r="H498" s="138"/>
      <c r="I498" s="138"/>
      <c r="J498" s="138"/>
      <c r="K498" s="138"/>
      <c r="L498" s="138"/>
      <c r="M498" s="138"/>
      <c r="N498" s="138"/>
      <c r="O498" s="138"/>
      <c r="P498" s="147"/>
      <c r="Q498" s="138"/>
      <c r="R498" s="138"/>
      <c r="S498" s="138"/>
      <c r="T498" s="147"/>
      <c r="U498" s="139"/>
      <c r="V498" s="6"/>
      <c r="W498" s="6"/>
      <c r="X498" s="6"/>
      <c r="Y498" s="6"/>
      <c r="Z498" s="6"/>
      <c r="AA498" s="6"/>
      <c r="AB498" s="6"/>
      <c r="AC498" s="6"/>
      <c r="AD498" s="6"/>
      <c r="AE498" s="6"/>
      <c r="AF498" s="6"/>
      <c r="AG498" s="6"/>
    </row>
    <row r="499" ht="11.25" customHeight="1">
      <c r="A499" s="135"/>
      <c r="B499" s="136"/>
      <c r="C499" s="136"/>
      <c r="D499" s="137"/>
      <c r="E499" s="138"/>
      <c r="F499" s="138"/>
      <c r="G499" s="138"/>
      <c r="H499" s="138"/>
      <c r="I499" s="138"/>
      <c r="J499" s="138"/>
      <c r="K499" s="138"/>
      <c r="L499" s="138"/>
      <c r="M499" s="138"/>
      <c r="N499" s="138"/>
      <c r="O499" s="138"/>
      <c r="P499" s="147"/>
      <c r="Q499" s="138"/>
      <c r="R499" s="138"/>
      <c r="S499" s="138"/>
      <c r="T499" s="147"/>
      <c r="U499" s="139"/>
      <c r="V499" s="6"/>
      <c r="W499" s="6"/>
      <c r="X499" s="6"/>
      <c r="Y499" s="6"/>
      <c r="Z499" s="6"/>
      <c r="AA499" s="6"/>
      <c r="AB499" s="6"/>
      <c r="AC499" s="6"/>
      <c r="AD499" s="6"/>
      <c r="AE499" s="6"/>
      <c r="AF499" s="6"/>
      <c r="AG499" s="6"/>
    </row>
    <row r="500" ht="11.25" customHeight="1">
      <c r="A500" s="135"/>
      <c r="B500" s="136"/>
      <c r="C500" s="136"/>
      <c r="D500" s="137"/>
      <c r="E500" s="138"/>
      <c r="F500" s="138"/>
      <c r="G500" s="138"/>
      <c r="H500" s="138"/>
      <c r="I500" s="138"/>
      <c r="J500" s="138"/>
      <c r="K500" s="138"/>
      <c r="L500" s="138"/>
      <c r="M500" s="138"/>
      <c r="N500" s="138"/>
      <c r="O500" s="138"/>
      <c r="P500" s="147"/>
      <c r="Q500" s="138"/>
      <c r="R500" s="138"/>
      <c r="S500" s="138"/>
      <c r="T500" s="147"/>
      <c r="U500" s="139"/>
      <c r="V500" s="6"/>
      <c r="W500" s="6"/>
      <c r="X500" s="6"/>
      <c r="Y500" s="6"/>
      <c r="Z500" s="6"/>
      <c r="AA500" s="6"/>
      <c r="AB500" s="6"/>
      <c r="AC500" s="6"/>
      <c r="AD500" s="6"/>
      <c r="AE500" s="6"/>
      <c r="AF500" s="6"/>
      <c r="AG500" s="6"/>
    </row>
    <row r="501" ht="11.25" customHeight="1">
      <c r="A501" s="135"/>
      <c r="B501" s="136"/>
      <c r="C501" s="136"/>
      <c r="D501" s="137"/>
      <c r="E501" s="138"/>
      <c r="F501" s="138"/>
      <c r="G501" s="138"/>
      <c r="H501" s="138"/>
      <c r="I501" s="138"/>
      <c r="J501" s="138"/>
      <c r="K501" s="138"/>
      <c r="L501" s="138"/>
      <c r="M501" s="138"/>
      <c r="N501" s="138"/>
      <c r="O501" s="138"/>
      <c r="P501" s="147"/>
      <c r="Q501" s="138"/>
      <c r="R501" s="138"/>
      <c r="S501" s="138"/>
      <c r="T501" s="147"/>
      <c r="U501" s="139"/>
      <c r="V501" s="6"/>
      <c r="W501" s="6"/>
      <c r="X501" s="6"/>
      <c r="Y501" s="6"/>
      <c r="Z501" s="6"/>
      <c r="AA501" s="6"/>
      <c r="AB501" s="6"/>
      <c r="AC501" s="6"/>
      <c r="AD501" s="6"/>
      <c r="AE501" s="6"/>
      <c r="AF501" s="6"/>
      <c r="AG501" s="6"/>
    </row>
    <row r="502" ht="11.25" customHeight="1">
      <c r="A502" s="135"/>
      <c r="B502" s="136"/>
      <c r="C502" s="136"/>
      <c r="D502" s="137"/>
      <c r="E502" s="138"/>
      <c r="F502" s="138"/>
      <c r="G502" s="138"/>
      <c r="H502" s="138"/>
      <c r="I502" s="138"/>
      <c r="J502" s="138"/>
      <c r="K502" s="138"/>
      <c r="L502" s="138"/>
      <c r="M502" s="138"/>
      <c r="N502" s="138"/>
      <c r="O502" s="138"/>
      <c r="P502" s="147"/>
      <c r="Q502" s="138"/>
      <c r="R502" s="138"/>
      <c r="S502" s="138"/>
      <c r="T502" s="147"/>
      <c r="U502" s="139"/>
      <c r="V502" s="6"/>
      <c r="W502" s="6"/>
      <c r="X502" s="6"/>
      <c r="Y502" s="6"/>
      <c r="Z502" s="6"/>
      <c r="AA502" s="6"/>
      <c r="AB502" s="6"/>
      <c r="AC502" s="6"/>
      <c r="AD502" s="6"/>
      <c r="AE502" s="6"/>
      <c r="AF502" s="6"/>
      <c r="AG502" s="6"/>
    </row>
    <row r="503" ht="11.25" customHeight="1">
      <c r="A503" s="135"/>
      <c r="B503" s="136"/>
      <c r="C503" s="136"/>
      <c r="D503" s="137"/>
      <c r="E503" s="138"/>
      <c r="F503" s="138"/>
      <c r="G503" s="138"/>
      <c r="H503" s="138"/>
      <c r="I503" s="138"/>
      <c r="J503" s="138"/>
      <c r="K503" s="138"/>
      <c r="L503" s="138"/>
      <c r="M503" s="138"/>
      <c r="N503" s="138"/>
      <c r="O503" s="138"/>
      <c r="P503" s="147"/>
      <c r="Q503" s="138"/>
      <c r="R503" s="138"/>
      <c r="S503" s="138"/>
      <c r="T503" s="147"/>
      <c r="U503" s="139"/>
      <c r="V503" s="6"/>
      <c r="W503" s="6"/>
      <c r="X503" s="6"/>
      <c r="Y503" s="6"/>
      <c r="Z503" s="6"/>
      <c r="AA503" s="6"/>
      <c r="AB503" s="6"/>
      <c r="AC503" s="6"/>
      <c r="AD503" s="6"/>
      <c r="AE503" s="6"/>
      <c r="AF503" s="6"/>
      <c r="AG503" s="6"/>
    </row>
    <row r="504" ht="11.25" customHeight="1">
      <c r="A504" s="135"/>
      <c r="B504" s="136"/>
      <c r="C504" s="136"/>
      <c r="D504" s="137"/>
      <c r="E504" s="138"/>
      <c r="F504" s="138"/>
      <c r="G504" s="138"/>
      <c r="H504" s="138"/>
      <c r="I504" s="138"/>
      <c r="J504" s="138"/>
      <c r="K504" s="138"/>
      <c r="L504" s="138"/>
      <c r="M504" s="138"/>
      <c r="N504" s="138"/>
      <c r="O504" s="138"/>
      <c r="P504" s="147"/>
      <c r="Q504" s="138"/>
      <c r="R504" s="138"/>
      <c r="S504" s="138"/>
      <c r="T504" s="147"/>
      <c r="U504" s="139"/>
      <c r="V504" s="6"/>
      <c r="W504" s="6"/>
      <c r="X504" s="6"/>
      <c r="Y504" s="6"/>
      <c r="Z504" s="6"/>
      <c r="AA504" s="6"/>
      <c r="AB504" s="6"/>
      <c r="AC504" s="6"/>
      <c r="AD504" s="6"/>
      <c r="AE504" s="6"/>
      <c r="AF504" s="6"/>
      <c r="AG504" s="6"/>
    </row>
    <row r="505" ht="11.25" customHeight="1">
      <c r="A505" s="135"/>
      <c r="B505" s="136"/>
      <c r="C505" s="136"/>
      <c r="D505" s="137"/>
      <c r="E505" s="138"/>
      <c r="F505" s="138"/>
      <c r="G505" s="138"/>
      <c r="H505" s="138"/>
      <c r="I505" s="138"/>
      <c r="J505" s="138"/>
      <c r="K505" s="138"/>
      <c r="L505" s="138"/>
      <c r="M505" s="138"/>
      <c r="N505" s="138"/>
      <c r="O505" s="138"/>
      <c r="P505" s="147"/>
      <c r="Q505" s="138"/>
      <c r="R505" s="138"/>
      <c r="S505" s="138"/>
      <c r="T505" s="147"/>
      <c r="U505" s="139"/>
      <c r="V505" s="6"/>
      <c r="W505" s="6"/>
      <c r="X505" s="6"/>
      <c r="Y505" s="6"/>
      <c r="Z505" s="6"/>
      <c r="AA505" s="6"/>
      <c r="AB505" s="6"/>
      <c r="AC505" s="6"/>
      <c r="AD505" s="6"/>
      <c r="AE505" s="6"/>
      <c r="AF505" s="6"/>
      <c r="AG505" s="6"/>
    </row>
    <row r="506" ht="15.75" customHeight="1">
      <c r="C506" s="133"/>
      <c r="P506" s="146"/>
      <c r="T506" s="146"/>
    </row>
    <row r="507" ht="15.75" customHeight="1">
      <c r="C507" s="133"/>
      <c r="P507" s="146"/>
      <c r="T507" s="146"/>
    </row>
    <row r="508" ht="15.75" customHeight="1">
      <c r="C508" s="133"/>
      <c r="P508" s="146"/>
      <c r="T508" s="146"/>
    </row>
    <row r="509" ht="15.75" customHeight="1">
      <c r="C509" s="133"/>
      <c r="P509" s="146"/>
      <c r="T509" s="146"/>
    </row>
    <row r="510" ht="15.75" customHeight="1">
      <c r="C510" s="133"/>
      <c r="P510" s="146"/>
      <c r="T510" s="146"/>
    </row>
    <row r="511" ht="15.75" customHeight="1">
      <c r="C511" s="133"/>
      <c r="P511" s="146"/>
      <c r="T511" s="146"/>
    </row>
    <row r="512" ht="15.75" customHeight="1">
      <c r="C512" s="133"/>
      <c r="P512" s="146"/>
      <c r="T512" s="146"/>
    </row>
    <row r="513" ht="15.75" customHeight="1">
      <c r="C513" s="133"/>
      <c r="P513" s="146"/>
      <c r="T513" s="146"/>
    </row>
    <row r="514" ht="15.75" customHeight="1">
      <c r="C514" s="133"/>
      <c r="P514" s="146"/>
      <c r="T514" s="146"/>
    </row>
    <row r="515" ht="15.75" customHeight="1">
      <c r="C515" s="133"/>
      <c r="P515" s="146"/>
      <c r="T515" s="146"/>
    </row>
    <row r="516" ht="15.75" customHeight="1">
      <c r="C516" s="133"/>
      <c r="P516" s="146"/>
      <c r="T516" s="146"/>
    </row>
    <row r="517" ht="15.75" customHeight="1">
      <c r="C517" s="133"/>
      <c r="P517" s="146"/>
      <c r="T517" s="146"/>
    </row>
    <row r="518" ht="15.75" customHeight="1">
      <c r="C518" s="133"/>
      <c r="P518" s="146"/>
      <c r="T518" s="146"/>
    </row>
    <row r="519" ht="15.75" customHeight="1">
      <c r="C519" s="133"/>
      <c r="P519" s="146"/>
      <c r="T519" s="146"/>
    </row>
    <row r="520" ht="15.75" customHeight="1">
      <c r="C520" s="133"/>
      <c r="P520" s="146"/>
      <c r="T520" s="146"/>
    </row>
    <row r="521" ht="15.75" customHeight="1">
      <c r="C521" s="133"/>
      <c r="P521" s="146"/>
      <c r="T521" s="146"/>
    </row>
    <row r="522" ht="15.75" customHeight="1">
      <c r="C522" s="133"/>
      <c r="P522" s="146"/>
      <c r="T522" s="146"/>
    </row>
    <row r="523" ht="15.75" customHeight="1">
      <c r="C523" s="133"/>
      <c r="P523" s="146"/>
      <c r="T523" s="146"/>
    </row>
    <row r="524" ht="15.75" customHeight="1">
      <c r="C524" s="133"/>
      <c r="P524" s="146"/>
      <c r="T524" s="146"/>
    </row>
    <row r="525" ht="15.75" customHeight="1">
      <c r="C525" s="133"/>
      <c r="P525" s="146"/>
      <c r="T525" s="146"/>
    </row>
    <row r="526" ht="15.75" customHeight="1">
      <c r="C526" s="133"/>
      <c r="P526" s="146"/>
      <c r="T526" s="146"/>
    </row>
    <row r="527" ht="15.75" customHeight="1">
      <c r="C527" s="133"/>
      <c r="P527" s="146"/>
      <c r="T527" s="146"/>
    </row>
    <row r="528" ht="15.75" customHeight="1">
      <c r="C528" s="133"/>
      <c r="P528" s="146"/>
      <c r="T528" s="146"/>
    </row>
    <row r="529" ht="15.75" customHeight="1">
      <c r="C529" s="133"/>
      <c r="P529" s="146"/>
      <c r="T529" s="146"/>
    </row>
    <row r="530" ht="15.75" customHeight="1">
      <c r="C530" s="133"/>
      <c r="P530" s="146"/>
      <c r="T530" s="146"/>
    </row>
    <row r="531" ht="15.75" customHeight="1">
      <c r="C531" s="133"/>
      <c r="P531" s="146"/>
      <c r="T531" s="146"/>
    </row>
    <row r="532" ht="15.75" customHeight="1">
      <c r="C532" s="133"/>
      <c r="P532" s="146"/>
      <c r="T532" s="146"/>
    </row>
    <row r="533" ht="15.75" customHeight="1">
      <c r="C533" s="133"/>
      <c r="P533" s="146"/>
      <c r="T533" s="146"/>
    </row>
    <row r="534" ht="15.75" customHeight="1">
      <c r="C534" s="133"/>
      <c r="P534" s="146"/>
      <c r="T534" s="146"/>
    </row>
    <row r="535" ht="15.75" customHeight="1">
      <c r="C535" s="133"/>
      <c r="P535" s="146"/>
      <c r="T535" s="146"/>
    </row>
    <row r="536" ht="15.75" customHeight="1">
      <c r="C536" s="133"/>
      <c r="P536" s="146"/>
      <c r="T536" s="146"/>
    </row>
    <row r="537" ht="15.75" customHeight="1">
      <c r="C537" s="133"/>
      <c r="P537" s="146"/>
      <c r="T537" s="146"/>
    </row>
    <row r="538" ht="15.75" customHeight="1">
      <c r="C538" s="133"/>
      <c r="P538" s="146"/>
      <c r="T538" s="146"/>
    </row>
    <row r="539" ht="15.75" customHeight="1">
      <c r="C539" s="133"/>
      <c r="P539" s="146"/>
      <c r="T539" s="146"/>
    </row>
    <row r="540" ht="15.75" customHeight="1">
      <c r="C540" s="133"/>
      <c r="P540" s="146"/>
      <c r="T540" s="146"/>
    </row>
    <row r="541" ht="15.75" customHeight="1">
      <c r="C541" s="133"/>
      <c r="P541" s="146"/>
      <c r="T541" s="146"/>
    </row>
    <row r="542" ht="15.75" customHeight="1">
      <c r="C542" s="133"/>
      <c r="P542" s="146"/>
      <c r="T542" s="146"/>
    </row>
    <row r="543" ht="15.75" customHeight="1">
      <c r="C543" s="133"/>
      <c r="P543" s="146"/>
      <c r="T543" s="146"/>
    </row>
    <row r="544" ht="15.75" customHeight="1">
      <c r="C544" s="133"/>
      <c r="P544" s="146"/>
      <c r="T544" s="146"/>
    </row>
    <row r="545" ht="15.75" customHeight="1">
      <c r="C545" s="133"/>
      <c r="P545" s="146"/>
      <c r="T545" s="146"/>
    </row>
    <row r="546" ht="15.75" customHeight="1">
      <c r="C546" s="133"/>
      <c r="P546" s="146"/>
      <c r="T546" s="146"/>
    </row>
    <row r="547" ht="15.75" customHeight="1">
      <c r="C547" s="133"/>
      <c r="P547" s="146"/>
      <c r="T547" s="146"/>
    </row>
    <row r="548" ht="15.75" customHeight="1">
      <c r="C548" s="133"/>
      <c r="P548" s="146"/>
      <c r="T548" s="146"/>
    </row>
    <row r="549" ht="15.75" customHeight="1">
      <c r="C549" s="133"/>
      <c r="P549" s="146"/>
      <c r="T549" s="146"/>
    </row>
    <row r="550" ht="15.75" customHeight="1">
      <c r="C550" s="133"/>
      <c r="P550" s="146"/>
      <c r="T550" s="146"/>
    </row>
    <row r="551" ht="15.75" customHeight="1">
      <c r="C551" s="133"/>
      <c r="P551" s="146"/>
      <c r="T551" s="146"/>
    </row>
    <row r="552" ht="15.75" customHeight="1">
      <c r="C552" s="133"/>
      <c r="P552" s="146"/>
      <c r="T552" s="146"/>
    </row>
    <row r="553" ht="15.75" customHeight="1">
      <c r="C553" s="133"/>
      <c r="P553" s="146"/>
      <c r="T553" s="146"/>
    </row>
    <row r="554" ht="15.75" customHeight="1">
      <c r="C554" s="133"/>
      <c r="P554" s="146"/>
      <c r="T554" s="146"/>
    </row>
    <row r="555" ht="15.75" customHeight="1">
      <c r="C555" s="133"/>
      <c r="P555" s="146"/>
      <c r="T555" s="146"/>
    </row>
    <row r="556" ht="15.75" customHeight="1">
      <c r="C556" s="133"/>
      <c r="P556" s="146"/>
      <c r="T556" s="146"/>
    </row>
    <row r="557" ht="15.75" customHeight="1">
      <c r="C557" s="133"/>
      <c r="P557" s="146"/>
      <c r="T557" s="146"/>
    </row>
    <row r="558" ht="15.75" customHeight="1">
      <c r="C558" s="133"/>
      <c r="P558" s="146"/>
      <c r="T558" s="146"/>
    </row>
    <row r="559" ht="15.75" customHeight="1">
      <c r="C559" s="133"/>
      <c r="P559" s="146"/>
      <c r="T559" s="146"/>
    </row>
    <row r="560" ht="15.75" customHeight="1">
      <c r="C560" s="133"/>
      <c r="P560" s="146"/>
      <c r="T560" s="146"/>
    </row>
    <row r="561" ht="15.75" customHeight="1">
      <c r="C561" s="133"/>
      <c r="P561" s="146"/>
      <c r="T561" s="146"/>
    </row>
    <row r="562" ht="15.75" customHeight="1">
      <c r="C562" s="133"/>
      <c r="P562" s="146"/>
      <c r="T562" s="146"/>
    </row>
    <row r="563" ht="15.75" customHeight="1">
      <c r="C563" s="133"/>
      <c r="P563" s="146"/>
      <c r="T563" s="146"/>
    </row>
    <row r="564" ht="15.75" customHeight="1">
      <c r="C564" s="133"/>
      <c r="P564" s="146"/>
      <c r="T564" s="146"/>
    </row>
    <row r="565" ht="15.75" customHeight="1">
      <c r="C565" s="133"/>
      <c r="P565" s="146"/>
      <c r="T565" s="146"/>
    </row>
    <row r="566" ht="15.75" customHeight="1">
      <c r="C566" s="133"/>
      <c r="P566" s="146"/>
      <c r="T566" s="146"/>
    </row>
    <row r="567" ht="15.75" customHeight="1">
      <c r="C567" s="133"/>
      <c r="P567" s="146"/>
      <c r="T567" s="146"/>
    </row>
    <row r="568" ht="15.75" customHeight="1">
      <c r="C568" s="133"/>
      <c r="P568" s="146"/>
      <c r="T568" s="146"/>
    </row>
    <row r="569" ht="15.75" customHeight="1">
      <c r="C569" s="133"/>
      <c r="P569" s="146"/>
      <c r="T569" s="146"/>
    </row>
    <row r="570" ht="15.75" customHeight="1">
      <c r="C570" s="133"/>
      <c r="P570" s="146"/>
      <c r="T570" s="146"/>
    </row>
    <row r="571" ht="15.75" customHeight="1">
      <c r="C571" s="133"/>
      <c r="P571" s="146"/>
      <c r="T571" s="146"/>
    </row>
    <row r="572" ht="15.75" customHeight="1">
      <c r="C572" s="133"/>
      <c r="P572" s="146"/>
      <c r="T572" s="146"/>
    </row>
    <row r="573" ht="15.75" customHeight="1">
      <c r="C573" s="133"/>
      <c r="P573" s="146"/>
      <c r="T573" s="146"/>
    </row>
    <row r="574" ht="15.75" customHeight="1">
      <c r="C574" s="133"/>
      <c r="P574" s="146"/>
      <c r="T574" s="146"/>
    </row>
    <row r="575" ht="15.75" customHeight="1">
      <c r="C575" s="133"/>
      <c r="P575" s="146"/>
      <c r="T575" s="146"/>
    </row>
    <row r="576" ht="15.75" customHeight="1">
      <c r="C576" s="133"/>
      <c r="P576" s="146"/>
      <c r="T576" s="146"/>
    </row>
    <row r="577" ht="15.75" customHeight="1">
      <c r="C577" s="133"/>
      <c r="P577" s="146"/>
      <c r="T577" s="146"/>
    </row>
    <row r="578" ht="15.75" customHeight="1">
      <c r="C578" s="133"/>
      <c r="P578" s="146"/>
      <c r="T578" s="146"/>
    </row>
    <row r="579" ht="15.75" customHeight="1">
      <c r="C579" s="133"/>
      <c r="P579" s="146"/>
      <c r="T579" s="146"/>
    </row>
    <row r="580" ht="15.75" customHeight="1">
      <c r="C580" s="133"/>
      <c r="P580" s="146"/>
      <c r="T580" s="146"/>
    </row>
    <row r="581" ht="15.75" customHeight="1">
      <c r="C581" s="133"/>
      <c r="P581" s="146"/>
      <c r="T581" s="146"/>
    </row>
    <row r="582" ht="15.75" customHeight="1">
      <c r="C582" s="133"/>
      <c r="P582" s="146"/>
      <c r="T582" s="146"/>
    </row>
    <row r="583" ht="15.75" customHeight="1">
      <c r="C583" s="133"/>
      <c r="P583" s="146"/>
      <c r="T583" s="146"/>
    </row>
    <row r="584" ht="15.75" customHeight="1">
      <c r="C584" s="133"/>
      <c r="P584" s="146"/>
      <c r="T584" s="146"/>
    </row>
    <row r="585" ht="15.75" customHeight="1">
      <c r="C585" s="133"/>
      <c r="P585" s="146"/>
      <c r="T585" s="146"/>
    </row>
    <row r="586" ht="15.75" customHeight="1">
      <c r="C586" s="133"/>
      <c r="P586" s="146"/>
      <c r="T586" s="146"/>
    </row>
    <row r="587" ht="15.75" customHeight="1">
      <c r="C587" s="133"/>
      <c r="P587" s="146"/>
      <c r="T587" s="146"/>
    </row>
    <row r="588" ht="15.75" customHeight="1">
      <c r="C588" s="133"/>
      <c r="P588" s="146"/>
      <c r="T588" s="146"/>
    </row>
    <row r="589" ht="15.75" customHeight="1">
      <c r="C589" s="133"/>
      <c r="P589" s="146"/>
      <c r="T589" s="146"/>
    </row>
    <row r="590" ht="15.75" customHeight="1">
      <c r="C590" s="133"/>
      <c r="P590" s="146"/>
      <c r="T590" s="146"/>
    </row>
    <row r="591" ht="15.75" customHeight="1">
      <c r="C591" s="133"/>
      <c r="P591" s="146"/>
      <c r="T591" s="146"/>
    </row>
    <row r="592" ht="15.75" customHeight="1">
      <c r="C592" s="133"/>
      <c r="P592" s="146"/>
      <c r="T592" s="146"/>
    </row>
    <row r="593" ht="15.75" customHeight="1">
      <c r="C593" s="133"/>
      <c r="P593" s="146"/>
      <c r="T593" s="146"/>
    </row>
    <row r="594" ht="15.75" customHeight="1">
      <c r="C594" s="133"/>
      <c r="P594" s="146"/>
      <c r="T594" s="146"/>
    </row>
    <row r="595" ht="15.75" customHeight="1">
      <c r="C595" s="133"/>
      <c r="P595" s="146"/>
      <c r="T595" s="146"/>
    </row>
    <row r="596" ht="15.75" customHeight="1">
      <c r="C596" s="133"/>
      <c r="P596" s="146"/>
      <c r="T596" s="146"/>
    </row>
    <row r="597" ht="15.75" customHeight="1">
      <c r="C597" s="133"/>
      <c r="P597" s="146"/>
      <c r="T597" s="146"/>
    </row>
    <row r="598" ht="15.75" customHeight="1">
      <c r="C598" s="133"/>
      <c r="P598" s="146"/>
      <c r="T598" s="146"/>
    </row>
    <row r="599" ht="15.75" customHeight="1">
      <c r="C599" s="133"/>
      <c r="P599" s="146"/>
      <c r="T599" s="146"/>
    </row>
    <row r="600" ht="15.75" customHeight="1">
      <c r="C600" s="133"/>
      <c r="P600" s="146"/>
      <c r="T600" s="146"/>
    </row>
    <row r="601" ht="15.75" customHeight="1">
      <c r="C601" s="133"/>
      <c r="P601" s="146"/>
      <c r="T601" s="146"/>
    </row>
    <row r="602" ht="15.75" customHeight="1">
      <c r="C602" s="133"/>
      <c r="P602" s="146"/>
      <c r="T602" s="146"/>
    </row>
    <row r="603" ht="15.75" customHeight="1">
      <c r="C603" s="133"/>
      <c r="P603" s="146"/>
      <c r="T603" s="146"/>
    </row>
    <row r="604" ht="15.75" customHeight="1">
      <c r="C604" s="133"/>
      <c r="P604" s="146"/>
      <c r="T604" s="146"/>
    </row>
    <row r="605" ht="15.75" customHeight="1">
      <c r="C605" s="133"/>
      <c r="P605" s="146"/>
      <c r="T605" s="146"/>
    </row>
    <row r="606" ht="15.75" customHeight="1">
      <c r="C606" s="133"/>
      <c r="P606" s="146"/>
      <c r="T606" s="146"/>
    </row>
    <row r="607" ht="15.75" customHeight="1">
      <c r="C607" s="133"/>
      <c r="P607" s="146"/>
      <c r="T607" s="146"/>
    </row>
    <row r="608" ht="15.75" customHeight="1">
      <c r="C608" s="133"/>
      <c r="P608" s="146"/>
      <c r="T608" s="146"/>
    </row>
    <row r="609" ht="15.75" customHeight="1">
      <c r="C609" s="133"/>
      <c r="P609" s="146"/>
      <c r="T609" s="146"/>
    </row>
    <row r="610" ht="15.75" customHeight="1">
      <c r="C610" s="133"/>
      <c r="P610" s="146"/>
      <c r="T610" s="146"/>
    </row>
    <row r="611" ht="15.75" customHeight="1">
      <c r="C611" s="133"/>
      <c r="P611" s="146"/>
      <c r="T611" s="146"/>
    </row>
    <row r="612" ht="15.75" customHeight="1">
      <c r="C612" s="133"/>
      <c r="P612" s="146"/>
      <c r="T612" s="146"/>
    </row>
    <row r="613" ht="15.75" customHeight="1">
      <c r="C613" s="133"/>
      <c r="P613" s="146"/>
      <c r="T613" s="146"/>
    </row>
    <row r="614" ht="15.75" customHeight="1">
      <c r="C614" s="133"/>
      <c r="P614" s="146"/>
      <c r="T614" s="146"/>
    </row>
    <row r="615" ht="15.75" customHeight="1">
      <c r="C615" s="133"/>
      <c r="P615" s="146"/>
      <c r="T615" s="146"/>
    </row>
    <row r="616" ht="15.75" customHeight="1">
      <c r="C616" s="133"/>
      <c r="P616" s="146"/>
      <c r="T616" s="146"/>
    </row>
    <row r="617" ht="15.75" customHeight="1">
      <c r="C617" s="133"/>
      <c r="P617" s="146"/>
      <c r="T617" s="146"/>
    </row>
    <row r="618" ht="15.75" customHeight="1">
      <c r="C618" s="133"/>
      <c r="P618" s="146"/>
      <c r="T618" s="146"/>
    </row>
    <row r="619" ht="15.75" customHeight="1">
      <c r="C619" s="133"/>
      <c r="P619" s="146"/>
      <c r="T619" s="146"/>
    </row>
    <row r="620" ht="15.75" customHeight="1">
      <c r="C620" s="133"/>
      <c r="P620" s="146"/>
      <c r="T620" s="146"/>
    </row>
    <row r="621" ht="15.75" customHeight="1">
      <c r="C621" s="133"/>
      <c r="P621" s="146"/>
      <c r="T621" s="146"/>
    </row>
    <row r="622" ht="15.75" customHeight="1">
      <c r="C622" s="133"/>
      <c r="P622" s="146"/>
      <c r="T622" s="146"/>
    </row>
    <row r="623" ht="15.75" customHeight="1">
      <c r="C623" s="133"/>
      <c r="P623" s="146"/>
      <c r="T623" s="146"/>
    </row>
    <row r="624" ht="15.75" customHeight="1">
      <c r="C624" s="133"/>
      <c r="P624" s="146"/>
      <c r="T624" s="146"/>
    </row>
    <row r="625" ht="15.75" customHeight="1">
      <c r="C625" s="133"/>
      <c r="P625" s="146"/>
      <c r="T625" s="146"/>
    </row>
    <row r="626" ht="15.75" customHeight="1">
      <c r="C626" s="133"/>
      <c r="P626" s="146"/>
      <c r="T626" s="146"/>
    </row>
    <row r="627" ht="15.75" customHeight="1">
      <c r="C627" s="133"/>
      <c r="P627" s="146"/>
      <c r="T627" s="146"/>
    </row>
    <row r="628" ht="15.75" customHeight="1">
      <c r="C628" s="133"/>
      <c r="P628" s="146"/>
      <c r="T628" s="146"/>
    </row>
    <row r="629" ht="15.75" customHeight="1">
      <c r="C629" s="133"/>
      <c r="P629" s="146"/>
      <c r="T629" s="146"/>
    </row>
    <row r="630" ht="15.75" customHeight="1">
      <c r="C630" s="133"/>
      <c r="P630" s="146"/>
      <c r="T630" s="146"/>
    </row>
    <row r="631" ht="15.75" customHeight="1">
      <c r="C631" s="133"/>
      <c r="P631" s="146"/>
      <c r="T631" s="146"/>
    </row>
    <row r="632" ht="15.75" customHeight="1">
      <c r="C632" s="133"/>
      <c r="P632" s="146"/>
      <c r="T632" s="146"/>
    </row>
    <row r="633" ht="15.75" customHeight="1">
      <c r="C633" s="133"/>
      <c r="P633" s="146"/>
      <c r="T633" s="146"/>
    </row>
    <row r="634" ht="15.75" customHeight="1">
      <c r="C634" s="133"/>
      <c r="P634" s="146"/>
      <c r="T634" s="146"/>
    </row>
    <row r="635" ht="15.75" customHeight="1">
      <c r="C635" s="133"/>
      <c r="P635" s="146"/>
      <c r="T635" s="146"/>
    </row>
    <row r="636" ht="15.75" customHeight="1">
      <c r="C636" s="133"/>
      <c r="P636" s="146"/>
      <c r="T636" s="146"/>
    </row>
    <row r="637" ht="15.75" customHeight="1">
      <c r="C637" s="133"/>
      <c r="P637" s="146"/>
      <c r="T637" s="146"/>
    </row>
    <row r="638" ht="15.75" customHeight="1">
      <c r="C638" s="133"/>
      <c r="P638" s="146"/>
      <c r="T638" s="146"/>
    </row>
    <row r="639" ht="15.75" customHeight="1">
      <c r="C639" s="133"/>
      <c r="P639" s="146"/>
      <c r="T639" s="146"/>
    </row>
    <row r="640" ht="15.75" customHeight="1">
      <c r="C640" s="133"/>
      <c r="P640" s="146"/>
      <c r="T640" s="146"/>
    </row>
    <row r="641" ht="15.75" customHeight="1">
      <c r="C641" s="133"/>
      <c r="P641" s="146"/>
      <c r="T641" s="146"/>
    </row>
    <row r="642" ht="15.75" customHeight="1">
      <c r="C642" s="133"/>
      <c r="P642" s="146"/>
      <c r="T642" s="146"/>
    </row>
    <row r="643" ht="15.75" customHeight="1">
      <c r="C643" s="133"/>
      <c r="P643" s="146"/>
      <c r="T643" s="146"/>
    </row>
    <row r="644" ht="15.75" customHeight="1">
      <c r="C644" s="133"/>
      <c r="P644" s="146"/>
      <c r="T644" s="146"/>
    </row>
    <row r="645" ht="15.75" customHeight="1">
      <c r="C645" s="133"/>
      <c r="P645" s="146"/>
      <c r="T645" s="146"/>
    </row>
    <row r="646" ht="15.75" customHeight="1">
      <c r="C646" s="133"/>
      <c r="P646" s="146"/>
      <c r="T646" s="146"/>
    </row>
    <row r="647" ht="15.75" customHeight="1">
      <c r="C647" s="133"/>
      <c r="P647" s="146"/>
      <c r="T647" s="146"/>
    </row>
    <row r="648" ht="15.75" customHeight="1">
      <c r="C648" s="133"/>
      <c r="P648" s="146"/>
      <c r="T648" s="146"/>
    </row>
    <row r="649" ht="15.75" customHeight="1">
      <c r="C649" s="133"/>
      <c r="P649" s="146"/>
      <c r="T649" s="146"/>
    </row>
    <row r="650" ht="15.75" customHeight="1">
      <c r="C650" s="133"/>
      <c r="P650" s="146"/>
      <c r="T650" s="146"/>
    </row>
    <row r="651" ht="15.75" customHeight="1">
      <c r="C651" s="133"/>
      <c r="P651" s="146"/>
      <c r="T651" s="146"/>
    </row>
    <row r="652" ht="15.75" customHeight="1">
      <c r="C652" s="133"/>
      <c r="P652" s="146"/>
      <c r="T652" s="146"/>
    </row>
    <row r="653" ht="15.75" customHeight="1">
      <c r="C653" s="133"/>
      <c r="P653" s="146"/>
      <c r="T653" s="146"/>
    </row>
    <row r="654" ht="15.75" customHeight="1">
      <c r="C654" s="133"/>
      <c r="P654" s="146"/>
      <c r="T654" s="146"/>
    </row>
    <row r="655" ht="15.75" customHeight="1">
      <c r="C655" s="133"/>
      <c r="P655" s="146"/>
      <c r="T655" s="146"/>
    </row>
    <row r="656" ht="15.75" customHeight="1">
      <c r="C656" s="133"/>
      <c r="P656" s="146"/>
      <c r="T656" s="146"/>
    </row>
    <row r="657" ht="15.75" customHeight="1">
      <c r="C657" s="133"/>
      <c r="P657" s="146"/>
      <c r="T657" s="146"/>
    </row>
    <row r="658" ht="15.75" customHeight="1">
      <c r="C658" s="133"/>
      <c r="P658" s="146"/>
      <c r="T658" s="146"/>
    </row>
    <row r="659" ht="15.75" customHeight="1">
      <c r="C659" s="133"/>
      <c r="P659" s="146"/>
      <c r="T659" s="146"/>
    </row>
    <row r="660" ht="15.75" customHeight="1">
      <c r="C660" s="133"/>
      <c r="P660" s="146"/>
      <c r="T660" s="146"/>
    </row>
    <row r="661" ht="15.75" customHeight="1">
      <c r="C661" s="133"/>
      <c r="P661" s="146"/>
      <c r="T661" s="146"/>
    </row>
    <row r="662" ht="15.75" customHeight="1">
      <c r="C662" s="133"/>
      <c r="P662" s="146"/>
      <c r="T662" s="146"/>
    </row>
    <row r="663" ht="15.75" customHeight="1">
      <c r="C663" s="133"/>
      <c r="P663" s="146"/>
      <c r="T663" s="146"/>
    </row>
    <row r="664" ht="15.75" customHeight="1">
      <c r="C664" s="133"/>
      <c r="P664" s="146"/>
      <c r="T664" s="146"/>
    </row>
    <row r="665" ht="15.75" customHeight="1">
      <c r="C665" s="133"/>
      <c r="P665" s="146"/>
      <c r="T665" s="146"/>
    </row>
    <row r="666" ht="15.75" customHeight="1">
      <c r="C666" s="133"/>
      <c r="P666" s="146"/>
      <c r="T666" s="146"/>
    </row>
    <row r="667" ht="15.75" customHeight="1">
      <c r="C667" s="133"/>
      <c r="P667" s="146"/>
      <c r="T667" s="146"/>
    </row>
    <row r="668" ht="15.75" customHeight="1">
      <c r="C668" s="133"/>
      <c r="P668" s="146"/>
      <c r="T668" s="146"/>
    </row>
    <row r="669" ht="15.75" customHeight="1">
      <c r="C669" s="133"/>
      <c r="P669" s="146"/>
      <c r="T669" s="146"/>
    </row>
    <row r="670" ht="15.75" customHeight="1">
      <c r="C670" s="133"/>
      <c r="P670" s="146"/>
      <c r="T670" s="146"/>
    </row>
    <row r="671" ht="15.75" customHeight="1">
      <c r="C671" s="133"/>
      <c r="P671" s="146"/>
      <c r="T671" s="146"/>
    </row>
    <row r="672" ht="15.75" customHeight="1">
      <c r="C672" s="133"/>
      <c r="P672" s="146"/>
      <c r="T672" s="146"/>
    </row>
    <row r="673" ht="15.75" customHeight="1">
      <c r="C673" s="133"/>
      <c r="P673" s="146"/>
      <c r="T673" s="146"/>
    </row>
    <row r="674" ht="15.75" customHeight="1">
      <c r="C674" s="133"/>
      <c r="P674" s="146"/>
      <c r="T674" s="146"/>
    </row>
    <row r="675" ht="15.75" customHeight="1">
      <c r="C675" s="133"/>
      <c r="P675" s="146"/>
      <c r="T675" s="146"/>
    </row>
    <row r="676" ht="15.75" customHeight="1">
      <c r="C676" s="133"/>
      <c r="P676" s="146"/>
      <c r="T676" s="146"/>
    </row>
    <row r="677" ht="15.75" customHeight="1">
      <c r="C677" s="133"/>
      <c r="P677" s="146"/>
      <c r="T677" s="146"/>
    </row>
    <row r="678" ht="15.75" customHeight="1">
      <c r="C678" s="133"/>
      <c r="P678" s="146"/>
      <c r="T678" s="146"/>
    </row>
    <row r="679" ht="15.75" customHeight="1">
      <c r="C679" s="133"/>
      <c r="P679" s="146"/>
      <c r="T679" s="146"/>
    </row>
    <row r="680" ht="15.75" customHeight="1">
      <c r="C680" s="133"/>
      <c r="P680" s="146"/>
      <c r="T680" s="146"/>
    </row>
    <row r="681" ht="15.75" customHeight="1">
      <c r="C681" s="133"/>
      <c r="P681" s="146"/>
      <c r="T681" s="146"/>
    </row>
    <row r="682" ht="15.75" customHeight="1">
      <c r="C682" s="133"/>
      <c r="P682" s="146"/>
      <c r="T682" s="146"/>
    </row>
    <row r="683" ht="15.75" customHeight="1">
      <c r="C683" s="133"/>
      <c r="P683" s="146"/>
      <c r="T683" s="146"/>
    </row>
    <row r="684" ht="15.75" customHeight="1">
      <c r="C684" s="133"/>
      <c r="P684" s="146"/>
      <c r="T684" s="146"/>
    </row>
    <row r="685" ht="15.75" customHeight="1">
      <c r="C685" s="133"/>
      <c r="P685" s="146"/>
      <c r="T685" s="146"/>
    </row>
    <row r="686" ht="15.75" customHeight="1">
      <c r="C686" s="133"/>
      <c r="P686" s="146"/>
      <c r="T686" s="146"/>
    </row>
    <row r="687" ht="15.75" customHeight="1">
      <c r="C687" s="133"/>
      <c r="P687" s="146"/>
      <c r="T687" s="146"/>
    </row>
    <row r="688" ht="15.75" customHeight="1">
      <c r="C688" s="133"/>
      <c r="P688" s="146"/>
      <c r="T688" s="146"/>
    </row>
    <row r="689" ht="15.75" customHeight="1">
      <c r="C689" s="133"/>
      <c r="P689" s="146"/>
      <c r="T689" s="146"/>
    </row>
    <row r="690" ht="15.75" customHeight="1">
      <c r="C690" s="133"/>
      <c r="P690" s="146"/>
      <c r="T690" s="146"/>
    </row>
    <row r="691" ht="15.75" customHeight="1">
      <c r="C691" s="133"/>
      <c r="P691" s="146"/>
      <c r="T691" s="146"/>
    </row>
    <row r="692" ht="15.75" customHeight="1">
      <c r="C692" s="133"/>
      <c r="P692" s="146"/>
      <c r="T692" s="146"/>
    </row>
    <row r="693" ht="15.75" customHeight="1">
      <c r="C693" s="133"/>
      <c r="P693" s="146"/>
      <c r="T693" s="146"/>
    </row>
    <row r="694" ht="15.75" customHeight="1">
      <c r="C694" s="133"/>
      <c r="P694" s="146"/>
      <c r="T694" s="146"/>
    </row>
    <row r="695" ht="15.75" customHeight="1">
      <c r="C695" s="133"/>
      <c r="P695" s="146"/>
      <c r="T695" s="146"/>
    </row>
    <row r="696" ht="15.75" customHeight="1">
      <c r="C696" s="133"/>
      <c r="P696" s="146"/>
      <c r="T696" s="146"/>
    </row>
    <row r="697" ht="15.75" customHeight="1">
      <c r="C697" s="133"/>
      <c r="P697" s="146"/>
      <c r="T697" s="146"/>
    </row>
    <row r="698" ht="15.75" customHeight="1">
      <c r="C698" s="133"/>
      <c r="P698" s="146"/>
      <c r="T698" s="146"/>
    </row>
    <row r="699" ht="15.75" customHeight="1">
      <c r="C699" s="133"/>
      <c r="P699" s="146"/>
      <c r="T699" s="146"/>
    </row>
    <row r="700" ht="15.75" customHeight="1">
      <c r="C700" s="133"/>
      <c r="P700" s="146"/>
      <c r="T700" s="146"/>
    </row>
    <row r="701" ht="15.75" customHeight="1">
      <c r="C701" s="133"/>
      <c r="P701" s="146"/>
      <c r="T701" s="146"/>
    </row>
    <row r="702" ht="15.75" customHeight="1">
      <c r="C702" s="133"/>
      <c r="P702" s="146"/>
      <c r="T702" s="146"/>
    </row>
    <row r="703" ht="15.75" customHeight="1">
      <c r="C703" s="133"/>
      <c r="P703" s="146"/>
      <c r="T703" s="146"/>
    </row>
    <row r="704" ht="15.75" customHeight="1">
      <c r="C704" s="133"/>
      <c r="P704" s="146"/>
      <c r="T704" s="146"/>
    </row>
    <row r="705" ht="15.75" customHeight="1">
      <c r="C705" s="133"/>
      <c r="P705" s="146"/>
      <c r="T705" s="146"/>
    </row>
    <row r="706" ht="15.75" customHeight="1">
      <c r="C706" s="133"/>
      <c r="P706" s="146"/>
      <c r="T706" s="146"/>
    </row>
    <row r="707" ht="15.75" customHeight="1">
      <c r="C707" s="133"/>
      <c r="P707" s="146"/>
      <c r="T707" s="146"/>
    </row>
    <row r="708" ht="15.75" customHeight="1">
      <c r="C708" s="133"/>
      <c r="P708" s="146"/>
      <c r="T708" s="146"/>
    </row>
    <row r="709" ht="15.75" customHeight="1">
      <c r="C709" s="133"/>
      <c r="P709" s="146"/>
      <c r="T709" s="146"/>
    </row>
    <row r="710" ht="15.75" customHeight="1">
      <c r="C710" s="133"/>
      <c r="P710" s="146"/>
      <c r="T710" s="146"/>
    </row>
    <row r="711" ht="15.75" customHeight="1">
      <c r="C711" s="133"/>
      <c r="P711" s="146"/>
      <c r="T711" s="146"/>
    </row>
    <row r="712" ht="15.75" customHeight="1">
      <c r="C712" s="133"/>
      <c r="P712" s="146"/>
      <c r="T712" s="146"/>
    </row>
    <row r="713" ht="15.75" customHeight="1">
      <c r="C713" s="133"/>
      <c r="P713" s="146"/>
      <c r="T713" s="146"/>
    </row>
    <row r="714" ht="15.75" customHeight="1">
      <c r="C714" s="133"/>
      <c r="P714" s="146"/>
      <c r="T714" s="146"/>
    </row>
    <row r="715" ht="15.75" customHeight="1">
      <c r="C715" s="133"/>
      <c r="P715" s="146"/>
      <c r="T715" s="146"/>
    </row>
    <row r="716" ht="15.75" customHeight="1">
      <c r="C716" s="133"/>
      <c r="P716" s="146"/>
      <c r="T716" s="146"/>
    </row>
    <row r="717" ht="15.75" customHeight="1">
      <c r="C717" s="133"/>
      <c r="P717" s="146"/>
      <c r="T717" s="146"/>
    </row>
    <row r="718" ht="15.75" customHeight="1">
      <c r="C718" s="133"/>
      <c r="P718" s="146"/>
      <c r="T718" s="146"/>
    </row>
    <row r="719" ht="15.75" customHeight="1">
      <c r="C719" s="133"/>
      <c r="P719" s="146"/>
      <c r="T719" s="146"/>
    </row>
    <row r="720" ht="15.75" customHeight="1">
      <c r="C720" s="133"/>
      <c r="P720" s="146"/>
      <c r="T720" s="146"/>
    </row>
    <row r="721" ht="15.75" customHeight="1">
      <c r="C721" s="133"/>
      <c r="P721" s="146"/>
      <c r="T721" s="146"/>
    </row>
    <row r="722" ht="15.75" customHeight="1">
      <c r="C722" s="133"/>
      <c r="P722" s="146"/>
      <c r="T722" s="146"/>
    </row>
    <row r="723" ht="15.75" customHeight="1">
      <c r="C723" s="133"/>
      <c r="P723" s="146"/>
      <c r="T723" s="146"/>
    </row>
    <row r="724" ht="15.75" customHeight="1">
      <c r="C724" s="133"/>
      <c r="P724" s="146"/>
      <c r="T724" s="146"/>
    </row>
    <row r="725" ht="15.75" customHeight="1">
      <c r="C725" s="133"/>
      <c r="P725" s="146"/>
      <c r="T725" s="146"/>
    </row>
    <row r="726" ht="15.75" customHeight="1">
      <c r="C726" s="133"/>
      <c r="P726" s="146"/>
      <c r="T726" s="146"/>
    </row>
    <row r="727" ht="15.75" customHeight="1">
      <c r="C727" s="133"/>
      <c r="P727" s="146"/>
      <c r="T727" s="146"/>
    </row>
    <row r="728" ht="15.75" customHeight="1">
      <c r="C728" s="133"/>
      <c r="P728" s="146"/>
      <c r="T728" s="146"/>
    </row>
    <row r="729" ht="15.75" customHeight="1">
      <c r="C729" s="133"/>
      <c r="P729" s="146"/>
      <c r="T729" s="146"/>
    </row>
    <row r="730" ht="15.75" customHeight="1">
      <c r="C730" s="133"/>
      <c r="P730" s="146"/>
      <c r="T730" s="146"/>
    </row>
    <row r="731" ht="15.75" customHeight="1">
      <c r="C731" s="133"/>
      <c r="P731" s="146"/>
      <c r="T731" s="146"/>
    </row>
    <row r="732" ht="15.75" customHeight="1">
      <c r="C732" s="133"/>
      <c r="P732" s="146"/>
      <c r="T732" s="146"/>
    </row>
    <row r="733" ht="15.75" customHeight="1">
      <c r="C733" s="133"/>
      <c r="P733" s="146"/>
      <c r="T733" s="146"/>
    </row>
    <row r="734" ht="15.75" customHeight="1">
      <c r="C734" s="133"/>
      <c r="P734" s="146"/>
      <c r="T734" s="146"/>
    </row>
    <row r="735" ht="15.75" customHeight="1">
      <c r="C735" s="133"/>
      <c r="P735" s="146"/>
      <c r="T735" s="146"/>
    </row>
    <row r="736" ht="15.75" customHeight="1">
      <c r="C736" s="133"/>
      <c r="P736" s="146"/>
      <c r="T736" s="146"/>
    </row>
    <row r="737" ht="15.75" customHeight="1">
      <c r="C737" s="133"/>
      <c r="P737" s="146"/>
      <c r="T737" s="146"/>
    </row>
    <row r="738" ht="15.75" customHeight="1">
      <c r="C738" s="133"/>
      <c r="P738" s="146"/>
      <c r="T738" s="146"/>
    </row>
    <row r="739" ht="15.75" customHeight="1">
      <c r="C739" s="133"/>
      <c r="P739" s="146"/>
      <c r="T739" s="146"/>
    </row>
    <row r="740" ht="15.75" customHeight="1">
      <c r="C740" s="133"/>
      <c r="P740" s="146"/>
      <c r="T740" s="146"/>
    </row>
    <row r="741" ht="15.75" customHeight="1">
      <c r="C741" s="133"/>
      <c r="P741" s="146"/>
      <c r="T741" s="146"/>
    </row>
    <row r="742" ht="15.75" customHeight="1">
      <c r="C742" s="133"/>
      <c r="P742" s="146"/>
      <c r="T742" s="146"/>
    </row>
    <row r="743" ht="15.75" customHeight="1">
      <c r="C743" s="133"/>
      <c r="P743" s="146"/>
      <c r="T743" s="146"/>
    </row>
    <row r="744" ht="15.75" customHeight="1">
      <c r="C744" s="133"/>
      <c r="P744" s="146"/>
      <c r="T744" s="146"/>
    </row>
    <row r="745" ht="15.75" customHeight="1">
      <c r="C745" s="133"/>
      <c r="P745" s="146"/>
      <c r="T745" s="146"/>
    </row>
    <row r="746" ht="15.75" customHeight="1">
      <c r="C746" s="133"/>
      <c r="P746" s="146"/>
      <c r="T746" s="146"/>
    </row>
    <row r="747" ht="15.75" customHeight="1">
      <c r="C747" s="133"/>
      <c r="P747" s="146"/>
      <c r="T747" s="146"/>
    </row>
    <row r="748" ht="15.75" customHeight="1">
      <c r="C748" s="133"/>
      <c r="P748" s="146"/>
      <c r="T748" s="146"/>
    </row>
    <row r="749" ht="15.75" customHeight="1">
      <c r="C749" s="133"/>
      <c r="P749" s="146"/>
      <c r="T749" s="146"/>
    </row>
    <row r="750" ht="15.75" customHeight="1">
      <c r="C750" s="133"/>
      <c r="P750" s="146"/>
      <c r="T750" s="146"/>
    </row>
    <row r="751" ht="15.75" customHeight="1">
      <c r="C751" s="133"/>
      <c r="P751" s="146"/>
      <c r="T751" s="146"/>
    </row>
    <row r="752" ht="15.75" customHeight="1">
      <c r="C752" s="133"/>
      <c r="P752" s="146"/>
      <c r="T752" s="146"/>
    </row>
    <row r="753" ht="15.75" customHeight="1">
      <c r="C753" s="133"/>
      <c r="P753" s="146"/>
      <c r="T753" s="146"/>
    </row>
    <row r="754" ht="15.75" customHeight="1">
      <c r="C754" s="133"/>
      <c r="P754" s="146"/>
      <c r="T754" s="146"/>
    </row>
    <row r="755" ht="15.75" customHeight="1">
      <c r="C755" s="133"/>
      <c r="P755" s="146"/>
      <c r="T755" s="146"/>
    </row>
    <row r="756" ht="15.75" customHeight="1">
      <c r="C756" s="133"/>
      <c r="P756" s="146"/>
      <c r="T756" s="146"/>
    </row>
    <row r="757" ht="15.75" customHeight="1">
      <c r="C757" s="133"/>
      <c r="P757" s="146"/>
      <c r="T757" s="146"/>
    </row>
    <row r="758" ht="15.75" customHeight="1">
      <c r="C758" s="133"/>
      <c r="P758" s="146"/>
      <c r="T758" s="146"/>
    </row>
    <row r="759" ht="15.75" customHeight="1">
      <c r="C759" s="133"/>
      <c r="P759" s="146"/>
      <c r="T759" s="146"/>
    </row>
    <row r="760" ht="15.75" customHeight="1">
      <c r="C760" s="133"/>
      <c r="P760" s="146"/>
      <c r="T760" s="146"/>
    </row>
    <row r="761" ht="15.75" customHeight="1">
      <c r="C761" s="133"/>
      <c r="P761" s="146"/>
      <c r="T761" s="146"/>
    </row>
    <row r="762" ht="15.75" customHeight="1">
      <c r="C762" s="133"/>
      <c r="P762" s="146"/>
      <c r="T762" s="146"/>
    </row>
    <row r="763" ht="15.75" customHeight="1">
      <c r="C763" s="133"/>
      <c r="P763" s="146"/>
      <c r="T763" s="146"/>
    </row>
    <row r="764" ht="15.75" customHeight="1">
      <c r="C764" s="133"/>
      <c r="P764" s="146"/>
      <c r="T764" s="146"/>
    </row>
    <row r="765" ht="15.75" customHeight="1">
      <c r="C765" s="133"/>
      <c r="P765" s="146"/>
      <c r="T765" s="146"/>
    </row>
    <row r="766" ht="15.75" customHeight="1">
      <c r="C766" s="133"/>
      <c r="P766" s="146"/>
      <c r="T766" s="146"/>
    </row>
    <row r="767" ht="15.75" customHeight="1">
      <c r="C767" s="133"/>
      <c r="P767" s="146"/>
      <c r="T767" s="146"/>
    </row>
    <row r="768" ht="15.75" customHeight="1">
      <c r="C768" s="133"/>
      <c r="P768" s="146"/>
      <c r="T768" s="146"/>
    </row>
    <row r="769" ht="15.75" customHeight="1">
      <c r="C769" s="133"/>
      <c r="P769" s="146"/>
      <c r="T769" s="146"/>
    </row>
    <row r="770" ht="15.75" customHeight="1">
      <c r="C770" s="133"/>
      <c r="P770" s="146"/>
      <c r="T770" s="146"/>
    </row>
    <row r="771" ht="15.75" customHeight="1">
      <c r="C771" s="133"/>
      <c r="P771" s="146"/>
      <c r="T771" s="146"/>
    </row>
    <row r="772" ht="15.75" customHeight="1">
      <c r="C772" s="133"/>
      <c r="P772" s="146"/>
      <c r="T772" s="146"/>
    </row>
    <row r="773" ht="15.75" customHeight="1">
      <c r="C773" s="133"/>
      <c r="P773" s="146"/>
      <c r="T773" s="146"/>
    </row>
    <row r="774" ht="15.75" customHeight="1">
      <c r="C774" s="133"/>
      <c r="P774" s="146"/>
      <c r="T774" s="146"/>
    </row>
    <row r="775" ht="15.75" customHeight="1">
      <c r="C775" s="133"/>
      <c r="P775" s="146"/>
      <c r="T775" s="146"/>
    </row>
    <row r="776" ht="15.75" customHeight="1">
      <c r="C776" s="133"/>
      <c r="P776" s="146"/>
      <c r="T776" s="146"/>
    </row>
    <row r="777" ht="15.75" customHeight="1">
      <c r="C777" s="133"/>
      <c r="P777" s="146"/>
      <c r="T777" s="146"/>
    </row>
    <row r="778" ht="15.75" customHeight="1">
      <c r="C778" s="133"/>
      <c r="P778" s="146"/>
      <c r="T778" s="146"/>
    </row>
    <row r="779" ht="15.75" customHeight="1">
      <c r="C779" s="133"/>
      <c r="P779" s="146"/>
      <c r="T779" s="146"/>
    </row>
    <row r="780" ht="15.75" customHeight="1">
      <c r="C780" s="133"/>
      <c r="P780" s="146"/>
      <c r="T780" s="146"/>
    </row>
    <row r="781" ht="15.75" customHeight="1">
      <c r="C781" s="133"/>
      <c r="P781" s="146"/>
      <c r="T781" s="146"/>
    </row>
    <row r="782" ht="15.75" customHeight="1">
      <c r="C782" s="133"/>
      <c r="P782" s="146"/>
      <c r="T782" s="146"/>
    </row>
    <row r="783" ht="15.75" customHeight="1">
      <c r="C783" s="133"/>
      <c r="P783" s="146"/>
      <c r="T783" s="146"/>
    </row>
    <row r="784" ht="15.75" customHeight="1">
      <c r="C784" s="133"/>
      <c r="P784" s="146"/>
      <c r="T784" s="146"/>
    </row>
    <row r="785" ht="15.75" customHeight="1">
      <c r="C785" s="133"/>
      <c r="P785" s="146"/>
      <c r="T785" s="146"/>
    </row>
    <row r="786" ht="15.75" customHeight="1">
      <c r="C786" s="133"/>
      <c r="P786" s="146"/>
      <c r="T786" s="146"/>
    </row>
    <row r="787" ht="15.75" customHeight="1">
      <c r="C787" s="133"/>
      <c r="P787" s="146"/>
      <c r="T787" s="146"/>
    </row>
    <row r="788" ht="15.75" customHeight="1">
      <c r="C788" s="133"/>
      <c r="P788" s="146"/>
      <c r="T788" s="146"/>
    </row>
    <row r="789" ht="15.75" customHeight="1">
      <c r="C789" s="133"/>
      <c r="P789" s="146"/>
      <c r="T789" s="146"/>
    </row>
    <row r="790" ht="15.75" customHeight="1">
      <c r="C790" s="133"/>
      <c r="P790" s="146"/>
      <c r="T790" s="146"/>
    </row>
    <row r="791" ht="15.75" customHeight="1">
      <c r="C791" s="133"/>
      <c r="P791" s="146"/>
      <c r="T791" s="146"/>
    </row>
    <row r="792" ht="15.75" customHeight="1">
      <c r="C792" s="133"/>
      <c r="P792" s="146"/>
      <c r="T792" s="146"/>
    </row>
    <row r="793" ht="15.75" customHeight="1">
      <c r="C793" s="133"/>
      <c r="P793" s="146"/>
      <c r="T793" s="146"/>
    </row>
    <row r="794" ht="15.75" customHeight="1">
      <c r="C794" s="133"/>
      <c r="P794" s="146"/>
      <c r="T794" s="146"/>
    </row>
    <row r="795" ht="15.75" customHeight="1">
      <c r="C795" s="133"/>
      <c r="P795" s="146"/>
      <c r="T795" s="146"/>
    </row>
    <row r="796" ht="15.75" customHeight="1">
      <c r="C796" s="133"/>
      <c r="P796" s="146"/>
      <c r="T796" s="146"/>
    </row>
    <row r="797" ht="15.75" customHeight="1">
      <c r="C797" s="133"/>
      <c r="P797" s="146"/>
      <c r="T797" s="146"/>
    </row>
    <row r="798" ht="15.75" customHeight="1">
      <c r="C798" s="133"/>
      <c r="P798" s="146"/>
      <c r="T798" s="146"/>
    </row>
    <row r="799" ht="15.75" customHeight="1">
      <c r="C799" s="133"/>
      <c r="P799" s="146"/>
      <c r="T799" s="146"/>
    </row>
    <row r="800" ht="15.75" customHeight="1">
      <c r="C800" s="133"/>
      <c r="P800" s="146"/>
      <c r="T800" s="146"/>
    </row>
    <row r="801" ht="15.75" customHeight="1">
      <c r="C801" s="133"/>
      <c r="P801" s="146"/>
      <c r="T801" s="146"/>
    </row>
    <row r="802" ht="15.75" customHeight="1">
      <c r="C802" s="133"/>
      <c r="P802" s="146"/>
      <c r="T802" s="146"/>
    </row>
    <row r="803" ht="15.75" customHeight="1">
      <c r="C803" s="133"/>
      <c r="P803" s="146"/>
      <c r="T803" s="146"/>
    </row>
    <row r="804" ht="15.75" customHeight="1">
      <c r="C804" s="133"/>
      <c r="P804" s="146"/>
      <c r="T804" s="146"/>
    </row>
    <row r="805" ht="15.75" customHeight="1">
      <c r="C805" s="133"/>
      <c r="P805" s="146"/>
      <c r="T805" s="146"/>
    </row>
    <row r="806" ht="15.75" customHeight="1">
      <c r="C806" s="133"/>
      <c r="P806" s="146"/>
      <c r="T806" s="146"/>
    </row>
    <row r="807" ht="15.75" customHeight="1">
      <c r="C807" s="133"/>
      <c r="P807" s="146"/>
      <c r="T807" s="146"/>
    </row>
    <row r="808" ht="15.75" customHeight="1">
      <c r="C808" s="133"/>
      <c r="P808" s="146"/>
      <c r="T808" s="146"/>
    </row>
    <row r="809" ht="15.75" customHeight="1">
      <c r="C809" s="133"/>
      <c r="P809" s="146"/>
      <c r="T809" s="146"/>
    </row>
    <row r="810" ht="15.75" customHeight="1">
      <c r="C810" s="133"/>
      <c r="P810" s="146"/>
      <c r="T810" s="146"/>
    </row>
    <row r="811" ht="15.75" customHeight="1">
      <c r="C811" s="133"/>
      <c r="P811" s="146"/>
      <c r="T811" s="146"/>
    </row>
    <row r="812" ht="15.75" customHeight="1">
      <c r="C812" s="133"/>
      <c r="P812" s="146"/>
      <c r="T812" s="146"/>
    </row>
    <row r="813" ht="15.75" customHeight="1">
      <c r="C813" s="133"/>
      <c r="P813" s="146"/>
      <c r="T813" s="146"/>
    </row>
    <row r="814" ht="15.75" customHeight="1">
      <c r="C814" s="133"/>
      <c r="P814" s="146"/>
      <c r="T814" s="146"/>
    </row>
    <row r="815" ht="15.75" customHeight="1">
      <c r="C815" s="133"/>
      <c r="P815" s="146"/>
      <c r="T815" s="146"/>
    </row>
    <row r="816" ht="15.75" customHeight="1">
      <c r="C816" s="133"/>
      <c r="P816" s="146"/>
      <c r="T816" s="146"/>
    </row>
    <row r="817" ht="15.75" customHeight="1">
      <c r="C817" s="133"/>
      <c r="P817" s="146"/>
      <c r="T817" s="146"/>
    </row>
    <row r="818" ht="15.75" customHeight="1">
      <c r="C818" s="133"/>
      <c r="P818" s="146"/>
      <c r="T818" s="146"/>
    </row>
    <row r="819" ht="15.75" customHeight="1">
      <c r="C819" s="133"/>
      <c r="P819" s="146"/>
      <c r="T819" s="146"/>
    </row>
    <row r="820" ht="15.75" customHeight="1">
      <c r="C820" s="133"/>
      <c r="P820" s="146"/>
      <c r="T820" s="146"/>
    </row>
    <row r="821" ht="15.75" customHeight="1">
      <c r="C821" s="133"/>
      <c r="P821" s="146"/>
      <c r="T821" s="146"/>
    </row>
    <row r="822" ht="15.75" customHeight="1">
      <c r="C822" s="133"/>
      <c r="P822" s="146"/>
      <c r="T822" s="146"/>
    </row>
    <row r="823" ht="15.75" customHeight="1">
      <c r="C823" s="133"/>
      <c r="P823" s="146"/>
      <c r="T823" s="146"/>
    </row>
    <row r="824" ht="15.75" customHeight="1">
      <c r="C824" s="133"/>
      <c r="P824" s="146"/>
      <c r="T824" s="146"/>
    </row>
    <row r="825" ht="15.75" customHeight="1">
      <c r="C825" s="133"/>
      <c r="P825" s="146"/>
      <c r="T825" s="146"/>
    </row>
    <row r="826" ht="15.75" customHeight="1">
      <c r="C826" s="133"/>
      <c r="P826" s="146"/>
      <c r="T826" s="146"/>
    </row>
    <row r="827" ht="15.75" customHeight="1">
      <c r="C827" s="133"/>
      <c r="P827" s="146"/>
      <c r="T827" s="146"/>
    </row>
    <row r="828" ht="15.75" customHeight="1">
      <c r="C828" s="133"/>
      <c r="P828" s="146"/>
      <c r="T828" s="146"/>
    </row>
    <row r="829" ht="15.75" customHeight="1">
      <c r="C829" s="133"/>
      <c r="P829" s="146"/>
      <c r="T829" s="146"/>
    </row>
    <row r="830" ht="15.75" customHeight="1">
      <c r="C830" s="133"/>
      <c r="P830" s="146"/>
      <c r="T830" s="146"/>
    </row>
    <row r="831" ht="15.75" customHeight="1">
      <c r="C831" s="133"/>
      <c r="P831" s="146"/>
      <c r="T831" s="146"/>
    </row>
    <row r="832" ht="15.75" customHeight="1">
      <c r="C832" s="133"/>
      <c r="P832" s="146"/>
      <c r="T832" s="146"/>
    </row>
    <row r="833" ht="15.75" customHeight="1">
      <c r="C833" s="133"/>
      <c r="P833" s="146"/>
      <c r="T833" s="146"/>
    </row>
    <row r="834" ht="15.75" customHeight="1">
      <c r="C834" s="133"/>
      <c r="P834" s="146"/>
      <c r="T834" s="146"/>
    </row>
    <row r="835" ht="15.75" customHeight="1">
      <c r="C835" s="133"/>
      <c r="P835" s="146"/>
      <c r="T835" s="146"/>
    </row>
    <row r="836" ht="15.75" customHeight="1">
      <c r="C836" s="133"/>
      <c r="P836" s="146"/>
      <c r="T836" s="146"/>
    </row>
    <row r="837" ht="15.75" customHeight="1">
      <c r="C837" s="133"/>
      <c r="P837" s="146"/>
      <c r="T837" s="146"/>
    </row>
    <row r="838" ht="15.75" customHeight="1">
      <c r="C838" s="133"/>
      <c r="P838" s="146"/>
      <c r="T838" s="146"/>
    </row>
    <row r="839" ht="15.75" customHeight="1">
      <c r="C839" s="133"/>
      <c r="P839" s="146"/>
      <c r="T839" s="146"/>
    </row>
    <row r="840" ht="15.75" customHeight="1">
      <c r="C840" s="133"/>
      <c r="P840" s="146"/>
      <c r="T840" s="146"/>
    </row>
    <row r="841" ht="15.75" customHeight="1">
      <c r="C841" s="133"/>
      <c r="P841" s="146"/>
      <c r="T841" s="146"/>
    </row>
    <row r="842" ht="15.75" customHeight="1">
      <c r="C842" s="133"/>
      <c r="P842" s="146"/>
      <c r="T842" s="146"/>
    </row>
    <row r="843" ht="15.75" customHeight="1">
      <c r="C843" s="133"/>
      <c r="P843" s="146"/>
      <c r="T843" s="146"/>
    </row>
    <row r="844" ht="15.75" customHeight="1">
      <c r="C844" s="133"/>
      <c r="P844" s="146"/>
      <c r="T844" s="146"/>
    </row>
    <row r="845" ht="15.75" customHeight="1">
      <c r="C845" s="133"/>
      <c r="P845" s="146"/>
      <c r="T845" s="146"/>
    </row>
    <row r="846" ht="15.75" customHeight="1">
      <c r="C846" s="133"/>
      <c r="P846" s="146"/>
      <c r="T846" s="146"/>
    </row>
    <row r="847" ht="15.75" customHeight="1">
      <c r="C847" s="133"/>
      <c r="P847" s="146"/>
      <c r="T847" s="146"/>
    </row>
    <row r="848" ht="15.75" customHeight="1">
      <c r="C848" s="133"/>
      <c r="P848" s="146"/>
      <c r="T848" s="146"/>
    </row>
    <row r="849" ht="15.75" customHeight="1">
      <c r="C849" s="133"/>
      <c r="P849" s="146"/>
      <c r="T849" s="146"/>
    </row>
    <row r="850" ht="15.75" customHeight="1">
      <c r="C850" s="133"/>
      <c r="P850" s="146"/>
      <c r="T850" s="146"/>
    </row>
    <row r="851" ht="15.75" customHeight="1">
      <c r="C851" s="133"/>
      <c r="P851" s="146"/>
      <c r="T851" s="146"/>
    </row>
    <row r="852" ht="15.75" customHeight="1">
      <c r="C852" s="133"/>
      <c r="P852" s="146"/>
      <c r="T852" s="146"/>
    </row>
    <row r="853" ht="15.75" customHeight="1">
      <c r="C853" s="133"/>
      <c r="P853" s="146"/>
      <c r="T853" s="146"/>
    </row>
    <row r="854" ht="15.75" customHeight="1">
      <c r="C854" s="133"/>
      <c r="P854" s="146"/>
      <c r="T854" s="146"/>
    </row>
    <row r="855" ht="15.75" customHeight="1">
      <c r="C855" s="133"/>
      <c r="P855" s="146"/>
      <c r="T855" s="146"/>
    </row>
    <row r="856" ht="15.75" customHeight="1">
      <c r="C856" s="133"/>
      <c r="P856" s="146"/>
      <c r="T856" s="146"/>
    </row>
    <row r="857" ht="15.75" customHeight="1">
      <c r="C857" s="133"/>
      <c r="P857" s="146"/>
      <c r="T857" s="146"/>
    </row>
    <row r="858" ht="15.75" customHeight="1">
      <c r="C858" s="133"/>
      <c r="P858" s="146"/>
      <c r="T858" s="146"/>
    </row>
    <row r="859" ht="15.75" customHeight="1">
      <c r="C859" s="133"/>
      <c r="P859" s="146"/>
      <c r="T859" s="146"/>
    </row>
    <row r="860" ht="15.75" customHeight="1">
      <c r="C860" s="133"/>
      <c r="P860" s="146"/>
      <c r="T860" s="146"/>
    </row>
    <row r="861" ht="15.75" customHeight="1">
      <c r="C861" s="133"/>
      <c r="P861" s="146"/>
      <c r="T861" s="146"/>
    </row>
    <row r="862" ht="15.75" customHeight="1">
      <c r="C862" s="133"/>
      <c r="P862" s="146"/>
      <c r="T862" s="146"/>
    </row>
    <row r="863" ht="15.75" customHeight="1">
      <c r="C863" s="133"/>
      <c r="P863" s="146"/>
      <c r="T863" s="146"/>
    </row>
    <row r="864" ht="15.75" customHeight="1">
      <c r="C864" s="133"/>
      <c r="P864" s="146"/>
      <c r="T864" s="146"/>
    </row>
    <row r="865" ht="15.75" customHeight="1">
      <c r="C865" s="133"/>
      <c r="P865" s="146"/>
      <c r="T865" s="146"/>
    </row>
    <row r="866" ht="15.75" customHeight="1">
      <c r="C866" s="133"/>
      <c r="P866" s="146"/>
      <c r="T866" s="146"/>
    </row>
    <row r="867" ht="15.75" customHeight="1">
      <c r="C867" s="133"/>
      <c r="P867" s="146"/>
      <c r="T867" s="146"/>
    </row>
    <row r="868" ht="15.75" customHeight="1">
      <c r="C868" s="133"/>
      <c r="P868" s="146"/>
      <c r="T868" s="146"/>
    </row>
    <row r="869" ht="15.75" customHeight="1">
      <c r="C869" s="133"/>
      <c r="P869" s="146"/>
      <c r="T869" s="146"/>
    </row>
    <row r="870" ht="15.75" customHeight="1">
      <c r="C870" s="133"/>
      <c r="P870" s="146"/>
      <c r="T870" s="146"/>
    </row>
    <row r="871" ht="15.75" customHeight="1">
      <c r="C871" s="133"/>
      <c r="P871" s="146"/>
      <c r="T871" s="146"/>
    </row>
    <row r="872" ht="15.75" customHeight="1">
      <c r="C872" s="133"/>
      <c r="P872" s="146"/>
      <c r="T872" s="146"/>
    </row>
    <row r="873" ht="15.75" customHeight="1">
      <c r="C873" s="133"/>
      <c r="P873" s="146"/>
      <c r="T873" s="146"/>
    </row>
    <row r="874" ht="15.75" customHeight="1">
      <c r="C874" s="133"/>
      <c r="P874" s="146"/>
      <c r="T874" s="146"/>
    </row>
    <row r="875" ht="15.75" customHeight="1">
      <c r="C875" s="133"/>
      <c r="P875" s="146"/>
      <c r="T875" s="146"/>
    </row>
    <row r="876" ht="15.75" customHeight="1">
      <c r="C876" s="133"/>
      <c r="P876" s="146"/>
      <c r="T876" s="146"/>
    </row>
    <row r="877" ht="15.75" customHeight="1">
      <c r="C877" s="133"/>
      <c r="P877" s="146"/>
      <c r="T877" s="146"/>
    </row>
    <row r="878" ht="15.75" customHeight="1">
      <c r="C878" s="133"/>
      <c r="P878" s="146"/>
      <c r="T878" s="146"/>
    </row>
    <row r="879" ht="15.75" customHeight="1">
      <c r="C879" s="133"/>
      <c r="P879" s="146"/>
      <c r="T879" s="146"/>
    </row>
    <row r="880" ht="15.75" customHeight="1">
      <c r="C880" s="133"/>
      <c r="P880" s="146"/>
      <c r="T880" s="146"/>
    </row>
    <row r="881" ht="15.75" customHeight="1">
      <c r="C881" s="133"/>
      <c r="P881" s="146"/>
      <c r="T881" s="146"/>
    </row>
    <row r="882" ht="15.75" customHeight="1">
      <c r="C882" s="133"/>
      <c r="P882" s="146"/>
      <c r="T882" s="146"/>
    </row>
    <row r="883" ht="15.75" customHeight="1">
      <c r="C883" s="133"/>
      <c r="P883" s="146"/>
      <c r="T883" s="146"/>
    </row>
    <row r="884" ht="15.75" customHeight="1">
      <c r="C884" s="133"/>
      <c r="P884" s="146"/>
      <c r="T884" s="146"/>
    </row>
    <row r="885" ht="15.75" customHeight="1">
      <c r="C885" s="133"/>
      <c r="P885" s="146"/>
      <c r="T885" s="146"/>
    </row>
    <row r="886" ht="15.75" customHeight="1">
      <c r="C886" s="133"/>
      <c r="P886" s="146"/>
      <c r="T886" s="146"/>
    </row>
    <row r="887" ht="15.75" customHeight="1">
      <c r="C887" s="133"/>
      <c r="P887" s="146"/>
      <c r="T887" s="146"/>
    </row>
    <row r="888" ht="15.75" customHeight="1">
      <c r="C888" s="133"/>
      <c r="P888" s="146"/>
      <c r="T888" s="146"/>
    </row>
    <row r="889" ht="15.75" customHeight="1">
      <c r="C889" s="133"/>
      <c r="P889" s="146"/>
      <c r="T889" s="146"/>
    </row>
    <row r="890" ht="15.75" customHeight="1">
      <c r="C890" s="133"/>
      <c r="P890" s="146"/>
      <c r="T890" s="146"/>
    </row>
    <row r="891" ht="15.75" customHeight="1">
      <c r="C891" s="133"/>
      <c r="P891" s="146"/>
      <c r="T891" s="146"/>
    </row>
    <row r="892" ht="15.75" customHeight="1">
      <c r="C892" s="133"/>
      <c r="P892" s="146"/>
      <c r="T892" s="146"/>
    </row>
    <row r="893" ht="15.75" customHeight="1">
      <c r="C893" s="133"/>
      <c r="P893" s="146"/>
      <c r="T893" s="146"/>
    </row>
    <row r="894" ht="15.75" customHeight="1">
      <c r="C894" s="133"/>
      <c r="P894" s="146"/>
      <c r="T894" s="146"/>
    </row>
    <row r="895" ht="15.75" customHeight="1">
      <c r="C895" s="133"/>
      <c r="P895" s="146"/>
      <c r="T895" s="146"/>
    </row>
    <row r="896" ht="15.75" customHeight="1">
      <c r="C896" s="133"/>
      <c r="P896" s="146"/>
      <c r="T896" s="146"/>
    </row>
    <row r="897" ht="15.75" customHeight="1">
      <c r="C897" s="133"/>
      <c r="P897" s="146"/>
      <c r="T897" s="146"/>
    </row>
    <row r="898" ht="15.75" customHeight="1">
      <c r="C898" s="133"/>
      <c r="P898" s="146"/>
      <c r="T898" s="146"/>
    </row>
    <row r="899" ht="15.75" customHeight="1">
      <c r="C899" s="133"/>
      <c r="P899" s="146"/>
      <c r="T899" s="146"/>
    </row>
    <row r="900" ht="15.75" customHeight="1">
      <c r="C900" s="133"/>
      <c r="P900" s="146"/>
      <c r="T900" s="146"/>
    </row>
    <row r="901" ht="15.75" customHeight="1">
      <c r="C901" s="133"/>
      <c r="P901" s="146"/>
      <c r="T901" s="146"/>
    </row>
    <row r="902" ht="15.75" customHeight="1">
      <c r="C902" s="133"/>
      <c r="P902" s="146"/>
      <c r="T902" s="146"/>
    </row>
    <row r="903" ht="15.75" customHeight="1">
      <c r="C903" s="133"/>
      <c r="P903" s="146"/>
      <c r="T903" s="146"/>
    </row>
    <row r="904" ht="15.75" customHeight="1">
      <c r="C904" s="133"/>
      <c r="P904" s="146"/>
      <c r="T904" s="146"/>
    </row>
    <row r="905" ht="15.75" customHeight="1">
      <c r="C905" s="133"/>
      <c r="P905" s="146"/>
      <c r="T905" s="146"/>
    </row>
    <row r="906" ht="15.75" customHeight="1">
      <c r="C906" s="133"/>
      <c r="P906" s="146"/>
      <c r="T906" s="146"/>
    </row>
    <row r="907" ht="15.75" customHeight="1">
      <c r="C907" s="133"/>
      <c r="P907" s="146"/>
      <c r="T907" s="146"/>
    </row>
    <row r="908" ht="15.75" customHeight="1">
      <c r="C908" s="133"/>
      <c r="P908" s="146"/>
      <c r="T908" s="146"/>
    </row>
    <row r="909" ht="15.75" customHeight="1">
      <c r="C909" s="133"/>
      <c r="P909" s="146"/>
      <c r="T909" s="146"/>
    </row>
    <row r="910" ht="15.75" customHeight="1">
      <c r="C910" s="133"/>
      <c r="P910" s="146"/>
      <c r="T910" s="146"/>
    </row>
    <row r="911" ht="15.75" customHeight="1">
      <c r="C911" s="133"/>
      <c r="P911" s="146"/>
      <c r="T911" s="146"/>
    </row>
    <row r="912" ht="15.75" customHeight="1">
      <c r="C912" s="133"/>
      <c r="P912" s="146"/>
      <c r="T912" s="146"/>
    </row>
    <row r="913" ht="15.75" customHeight="1">
      <c r="C913" s="133"/>
      <c r="P913" s="146"/>
      <c r="T913" s="146"/>
    </row>
    <row r="914" ht="15.75" customHeight="1">
      <c r="C914" s="133"/>
      <c r="P914" s="146"/>
      <c r="T914" s="146"/>
    </row>
    <row r="915" ht="15.75" customHeight="1">
      <c r="C915" s="133"/>
      <c r="P915" s="146"/>
      <c r="T915" s="146"/>
    </row>
    <row r="916" ht="15.75" customHeight="1">
      <c r="C916" s="133"/>
      <c r="P916" s="146"/>
      <c r="T916" s="146"/>
    </row>
    <row r="917" ht="15.75" customHeight="1">
      <c r="C917" s="133"/>
      <c r="P917" s="146"/>
      <c r="T917" s="146"/>
    </row>
    <row r="918" ht="15.75" customHeight="1">
      <c r="C918" s="133"/>
      <c r="P918" s="146"/>
      <c r="T918" s="146"/>
    </row>
    <row r="919" ht="15.75" customHeight="1">
      <c r="C919" s="133"/>
      <c r="P919" s="146"/>
      <c r="T919" s="146"/>
    </row>
    <row r="920" ht="15.75" customHeight="1">
      <c r="C920" s="133"/>
      <c r="P920" s="146"/>
      <c r="T920" s="146"/>
    </row>
    <row r="921" ht="15.75" customHeight="1">
      <c r="C921" s="133"/>
      <c r="P921" s="146"/>
      <c r="T921" s="146"/>
    </row>
    <row r="922" ht="15.75" customHeight="1">
      <c r="C922" s="133"/>
      <c r="P922" s="146"/>
      <c r="T922" s="146"/>
    </row>
    <row r="923" ht="15.75" customHeight="1">
      <c r="C923" s="133"/>
      <c r="P923" s="146"/>
      <c r="T923" s="146"/>
    </row>
    <row r="924" ht="15.75" customHeight="1">
      <c r="C924" s="133"/>
      <c r="P924" s="146"/>
      <c r="T924" s="146"/>
    </row>
    <row r="925" ht="15.75" customHeight="1">
      <c r="C925" s="133"/>
      <c r="P925" s="146"/>
      <c r="T925" s="146"/>
    </row>
    <row r="926" ht="15.75" customHeight="1">
      <c r="C926" s="133"/>
      <c r="P926" s="146"/>
      <c r="T926" s="146"/>
    </row>
    <row r="927" ht="15.75" customHeight="1">
      <c r="C927" s="133"/>
      <c r="P927" s="146"/>
      <c r="T927" s="146"/>
    </row>
    <row r="928" ht="15.75" customHeight="1">
      <c r="C928" s="133"/>
      <c r="P928" s="146"/>
      <c r="T928" s="146"/>
    </row>
    <row r="929" ht="15.75" customHeight="1">
      <c r="C929" s="133"/>
      <c r="P929" s="146"/>
      <c r="T929" s="146"/>
    </row>
    <row r="930" ht="15.75" customHeight="1">
      <c r="C930" s="133"/>
      <c r="P930" s="146"/>
      <c r="T930" s="146"/>
    </row>
    <row r="931" ht="15.75" customHeight="1">
      <c r="C931" s="133"/>
      <c r="P931" s="146"/>
      <c r="T931" s="146"/>
    </row>
    <row r="932" ht="15.75" customHeight="1">
      <c r="C932" s="133"/>
      <c r="P932" s="146"/>
      <c r="T932" s="146"/>
    </row>
    <row r="933" ht="15.75" customHeight="1">
      <c r="C933" s="133"/>
      <c r="P933" s="146"/>
      <c r="T933" s="146"/>
    </row>
    <row r="934" ht="15.75" customHeight="1">
      <c r="C934" s="133"/>
      <c r="P934" s="146"/>
      <c r="T934" s="146"/>
    </row>
    <row r="935" ht="15.75" customHeight="1">
      <c r="C935" s="133"/>
      <c r="P935" s="146"/>
      <c r="T935" s="146"/>
    </row>
    <row r="936" ht="15.75" customHeight="1">
      <c r="C936" s="133"/>
      <c r="P936" s="146"/>
      <c r="T936" s="146"/>
    </row>
    <row r="937" ht="15.75" customHeight="1">
      <c r="C937" s="133"/>
      <c r="P937" s="146"/>
      <c r="T937" s="146"/>
    </row>
    <row r="938" ht="15.75" customHeight="1">
      <c r="C938" s="133"/>
      <c r="P938" s="146"/>
      <c r="T938" s="146"/>
    </row>
    <row r="939" ht="15.75" customHeight="1">
      <c r="C939" s="133"/>
      <c r="P939" s="146"/>
      <c r="T939" s="146"/>
    </row>
    <row r="940" ht="15.75" customHeight="1">
      <c r="C940" s="133"/>
      <c r="P940" s="146"/>
      <c r="T940" s="146"/>
    </row>
    <row r="941" ht="15.75" customHeight="1">
      <c r="C941" s="133"/>
      <c r="P941" s="146"/>
      <c r="T941" s="146"/>
    </row>
    <row r="942" ht="15.75" customHeight="1">
      <c r="C942" s="133"/>
      <c r="P942" s="146"/>
      <c r="T942" s="146"/>
    </row>
    <row r="943" ht="15.75" customHeight="1">
      <c r="C943" s="133"/>
      <c r="P943" s="146"/>
      <c r="T943" s="146"/>
    </row>
    <row r="944" ht="15.75" customHeight="1">
      <c r="C944" s="133"/>
      <c r="P944" s="146"/>
      <c r="T944" s="146"/>
    </row>
    <row r="945" ht="15.75" customHeight="1">
      <c r="C945" s="133"/>
      <c r="P945" s="146"/>
      <c r="T945" s="146"/>
    </row>
    <row r="946" ht="15.75" customHeight="1">
      <c r="C946" s="133"/>
      <c r="P946" s="146"/>
      <c r="T946" s="146"/>
    </row>
    <row r="947" ht="15.75" customHeight="1">
      <c r="C947" s="133"/>
      <c r="P947" s="146"/>
      <c r="T947" s="146"/>
    </row>
    <row r="948" ht="15.75" customHeight="1">
      <c r="C948" s="133"/>
      <c r="P948" s="146"/>
      <c r="T948" s="146"/>
    </row>
    <row r="949" ht="15.75" customHeight="1">
      <c r="C949" s="133"/>
      <c r="P949" s="146"/>
      <c r="T949" s="146"/>
    </row>
    <row r="950" ht="15.75" customHeight="1">
      <c r="C950" s="133"/>
      <c r="P950" s="146"/>
      <c r="T950" s="146"/>
    </row>
    <row r="951" ht="15.75" customHeight="1">
      <c r="C951" s="133"/>
      <c r="P951" s="146"/>
      <c r="T951" s="146"/>
    </row>
    <row r="952" ht="15.75" customHeight="1">
      <c r="C952" s="133"/>
      <c r="P952" s="146"/>
      <c r="T952" s="146"/>
    </row>
    <row r="953" ht="15.75" customHeight="1">
      <c r="C953" s="133"/>
      <c r="P953" s="146"/>
      <c r="T953" s="146"/>
    </row>
    <row r="954" ht="15.75" customHeight="1">
      <c r="C954" s="133"/>
      <c r="P954" s="146"/>
      <c r="T954" s="146"/>
    </row>
    <row r="955" ht="15.75" customHeight="1">
      <c r="C955" s="133"/>
      <c r="P955" s="146"/>
      <c r="T955" s="146"/>
    </row>
    <row r="956" ht="15.75" customHeight="1">
      <c r="C956" s="133"/>
      <c r="P956" s="146"/>
      <c r="T956" s="146"/>
    </row>
    <row r="957" ht="15.75" customHeight="1">
      <c r="C957" s="133"/>
      <c r="P957" s="146"/>
      <c r="T957" s="146"/>
    </row>
    <row r="958" ht="15.75" customHeight="1">
      <c r="C958" s="133"/>
      <c r="P958" s="146"/>
      <c r="T958" s="146"/>
    </row>
    <row r="959" ht="15.75" customHeight="1">
      <c r="C959" s="133"/>
      <c r="P959" s="146"/>
      <c r="T959" s="146"/>
    </row>
    <row r="960" ht="15.75" customHeight="1">
      <c r="C960" s="133"/>
      <c r="P960" s="146"/>
      <c r="T960" s="146"/>
    </row>
    <row r="961" ht="15.75" customHeight="1">
      <c r="C961" s="133"/>
      <c r="P961" s="146"/>
      <c r="T961" s="146"/>
    </row>
    <row r="962" ht="15.75" customHeight="1">
      <c r="C962" s="133"/>
      <c r="P962" s="146"/>
      <c r="T962" s="146"/>
    </row>
    <row r="963" ht="15.75" customHeight="1">
      <c r="C963" s="133"/>
      <c r="P963" s="146"/>
      <c r="T963" s="146"/>
    </row>
    <row r="964" ht="15.75" customHeight="1">
      <c r="C964" s="133"/>
      <c r="P964" s="146"/>
      <c r="T964" s="146"/>
    </row>
    <row r="965" ht="15.75" customHeight="1">
      <c r="C965" s="133"/>
      <c r="P965" s="146"/>
      <c r="T965" s="146"/>
    </row>
    <row r="966" ht="15.75" customHeight="1">
      <c r="C966" s="133"/>
      <c r="P966" s="146"/>
      <c r="T966" s="146"/>
    </row>
    <row r="967" ht="15.75" customHeight="1">
      <c r="C967" s="133"/>
      <c r="P967" s="146"/>
      <c r="T967" s="146"/>
    </row>
    <row r="968" ht="15.75" customHeight="1">
      <c r="C968" s="133"/>
      <c r="P968" s="146"/>
      <c r="T968" s="146"/>
    </row>
    <row r="969" ht="15.75" customHeight="1">
      <c r="C969" s="133"/>
      <c r="P969" s="146"/>
      <c r="T969" s="146"/>
    </row>
    <row r="970" ht="15.75" customHeight="1">
      <c r="C970" s="133"/>
      <c r="P970" s="146"/>
      <c r="T970" s="146"/>
    </row>
    <row r="971" ht="15.75" customHeight="1">
      <c r="C971" s="133"/>
      <c r="P971" s="146"/>
      <c r="T971" s="146"/>
    </row>
    <row r="972" ht="15.75" customHeight="1">
      <c r="C972" s="133"/>
      <c r="P972" s="146"/>
      <c r="T972" s="146"/>
    </row>
    <row r="973" ht="15.75" customHeight="1">
      <c r="C973" s="133"/>
      <c r="P973" s="146"/>
      <c r="T973" s="146"/>
    </row>
    <row r="974" ht="15.75" customHeight="1">
      <c r="C974" s="133"/>
      <c r="P974" s="146"/>
      <c r="T974" s="146"/>
    </row>
    <row r="975" ht="15.75" customHeight="1">
      <c r="C975" s="133"/>
      <c r="P975" s="146"/>
      <c r="T975" s="146"/>
    </row>
    <row r="976" ht="15.75" customHeight="1">
      <c r="C976" s="133"/>
      <c r="P976" s="146"/>
      <c r="T976" s="146"/>
    </row>
    <row r="977" ht="15.75" customHeight="1">
      <c r="C977" s="133"/>
      <c r="P977" s="146"/>
      <c r="T977" s="146"/>
    </row>
    <row r="978" ht="15.75" customHeight="1">
      <c r="C978" s="133"/>
      <c r="P978" s="146"/>
      <c r="T978" s="146"/>
    </row>
    <row r="979" ht="15.75" customHeight="1">
      <c r="C979" s="133"/>
      <c r="P979" s="146"/>
      <c r="T979" s="146"/>
    </row>
    <row r="980" ht="15.75" customHeight="1">
      <c r="C980" s="133"/>
      <c r="P980" s="146"/>
      <c r="T980" s="146"/>
    </row>
    <row r="981" ht="15.75" customHeight="1">
      <c r="C981" s="133"/>
      <c r="P981" s="146"/>
      <c r="T981" s="146"/>
    </row>
    <row r="982" ht="15.75" customHeight="1">
      <c r="C982" s="133"/>
      <c r="P982" s="146"/>
      <c r="T982" s="146"/>
    </row>
    <row r="983" ht="15.75" customHeight="1">
      <c r="C983" s="133"/>
      <c r="P983" s="146"/>
      <c r="T983" s="146"/>
    </row>
    <row r="984" ht="15.75" customHeight="1">
      <c r="C984" s="133"/>
      <c r="P984" s="146"/>
      <c r="T984" s="146"/>
    </row>
    <row r="985" ht="15.75" customHeight="1">
      <c r="C985" s="133"/>
      <c r="P985" s="146"/>
      <c r="T985" s="146"/>
    </row>
    <row r="986" ht="15.75" customHeight="1">
      <c r="C986" s="133"/>
      <c r="P986" s="146"/>
      <c r="T986" s="146"/>
    </row>
    <row r="987" ht="15.75" customHeight="1">
      <c r="C987" s="133"/>
      <c r="P987" s="146"/>
      <c r="T987" s="146"/>
    </row>
    <row r="988" ht="15.75" customHeight="1">
      <c r="C988" s="133"/>
      <c r="P988" s="146"/>
      <c r="T988" s="146"/>
    </row>
    <row r="989" ht="15.75" customHeight="1">
      <c r="C989" s="133"/>
      <c r="P989" s="146"/>
      <c r="T989" s="146"/>
    </row>
    <row r="990" ht="15.75" customHeight="1">
      <c r="C990" s="133"/>
      <c r="P990" s="146"/>
      <c r="T990" s="146"/>
    </row>
    <row r="991" ht="15.75" customHeight="1">
      <c r="C991" s="133"/>
      <c r="P991" s="146"/>
      <c r="T991" s="146"/>
    </row>
    <row r="992" ht="15.75" customHeight="1">
      <c r="C992" s="133"/>
      <c r="P992" s="146"/>
      <c r="T992" s="146"/>
    </row>
    <row r="993" ht="15.75" customHeight="1">
      <c r="C993" s="133"/>
      <c r="P993" s="146"/>
      <c r="T993" s="146"/>
    </row>
    <row r="994" ht="15.75" customHeight="1">
      <c r="C994" s="133"/>
      <c r="P994" s="146"/>
      <c r="T994" s="146"/>
    </row>
    <row r="995" ht="15.75" customHeight="1">
      <c r="C995" s="133"/>
      <c r="P995" s="146"/>
      <c r="T995" s="146"/>
    </row>
    <row r="996" ht="15.75" customHeight="1">
      <c r="C996" s="133"/>
      <c r="P996" s="146"/>
      <c r="T996" s="146"/>
    </row>
    <row r="997" ht="15.75" customHeight="1">
      <c r="C997" s="133"/>
      <c r="P997" s="146"/>
      <c r="T997" s="146"/>
    </row>
    <row r="998" ht="15.75" customHeight="1">
      <c r="C998" s="133"/>
      <c r="P998" s="146"/>
      <c r="T998" s="146"/>
    </row>
    <row r="999" ht="15.75" customHeight="1">
      <c r="C999" s="133"/>
      <c r="P999" s="146"/>
      <c r="T999" s="146"/>
    </row>
    <row r="1000" ht="15.75" customHeight="1">
      <c r="C1000" s="133"/>
      <c r="P1000" s="146"/>
      <c r="T1000" s="146"/>
    </row>
    <row r="1001" ht="15.75" customHeight="1">
      <c r="C1001" s="133"/>
      <c r="P1001" s="146"/>
      <c r="T1001" s="146"/>
    </row>
    <row r="1002" ht="15.75" customHeight="1">
      <c r="C1002" s="133"/>
      <c r="P1002" s="146"/>
      <c r="T1002" s="146"/>
    </row>
    <row r="1003" ht="15.75" customHeight="1">
      <c r="C1003" s="133"/>
      <c r="P1003" s="146"/>
      <c r="T1003" s="146"/>
    </row>
    <row r="1004" ht="15.75" customHeight="1">
      <c r="C1004" s="133"/>
      <c r="P1004" s="146"/>
      <c r="T1004" s="146"/>
    </row>
    <row r="1005" ht="15.75" customHeight="1">
      <c r="C1005" s="133"/>
      <c r="P1005" s="146"/>
      <c r="T1005" s="146"/>
    </row>
    <row r="1006" ht="15.75" customHeight="1">
      <c r="C1006" s="133"/>
      <c r="P1006" s="146"/>
      <c r="T1006" s="146"/>
    </row>
    <row r="1007" ht="15.75" customHeight="1">
      <c r="C1007" s="133"/>
      <c r="P1007" s="146"/>
      <c r="T1007" s="146"/>
    </row>
    <row r="1008" ht="15.75" customHeight="1">
      <c r="C1008" s="133"/>
      <c r="P1008" s="146"/>
      <c r="T1008" s="146"/>
    </row>
    <row r="1009" ht="15.75" customHeight="1">
      <c r="C1009" s="133"/>
      <c r="P1009" s="146"/>
      <c r="T1009" s="146"/>
    </row>
    <row r="1010" ht="15.75" customHeight="1">
      <c r="C1010" s="133"/>
      <c r="P1010" s="146"/>
      <c r="T1010" s="146"/>
    </row>
    <row r="1011" ht="15.75" customHeight="1">
      <c r="C1011" s="133"/>
      <c r="P1011" s="146"/>
      <c r="T1011" s="146"/>
    </row>
    <row r="1012" ht="15.75" customHeight="1">
      <c r="C1012" s="133"/>
      <c r="P1012" s="146"/>
      <c r="T1012" s="146"/>
    </row>
    <row r="1013" ht="15.75" customHeight="1">
      <c r="C1013" s="133"/>
      <c r="P1013" s="146"/>
      <c r="T1013" s="146"/>
    </row>
    <row r="1014" ht="15.75" customHeight="1">
      <c r="C1014" s="133"/>
      <c r="P1014" s="146"/>
      <c r="T1014" s="146"/>
    </row>
    <row r="1015" ht="15.75" customHeight="1">
      <c r="C1015" s="133"/>
      <c r="P1015" s="146"/>
      <c r="T1015" s="146"/>
    </row>
    <row r="1016" ht="15.75" customHeight="1">
      <c r="C1016" s="133"/>
      <c r="P1016" s="146"/>
      <c r="T1016" s="146"/>
    </row>
    <row r="1017" ht="15.75" customHeight="1">
      <c r="C1017" s="133"/>
      <c r="P1017" s="146"/>
      <c r="T1017" s="146"/>
    </row>
    <row r="1018" ht="15.75" customHeight="1">
      <c r="C1018" s="133"/>
      <c r="P1018" s="146"/>
      <c r="T1018" s="146"/>
    </row>
    <row r="1019" ht="15.75" customHeight="1">
      <c r="C1019" s="133"/>
      <c r="P1019" s="146"/>
      <c r="T1019" s="146"/>
    </row>
    <row r="1020" ht="15.75" customHeight="1">
      <c r="C1020" s="133"/>
      <c r="P1020" s="146"/>
      <c r="T1020" s="146"/>
    </row>
    <row r="1021" ht="15.75" customHeight="1">
      <c r="C1021" s="133"/>
      <c r="P1021" s="146"/>
      <c r="T1021" s="146"/>
    </row>
    <row r="1022" ht="15.75" customHeight="1">
      <c r="C1022" s="133"/>
      <c r="P1022" s="146"/>
      <c r="T1022" s="146"/>
    </row>
    <row r="1023" ht="15.75" customHeight="1">
      <c r="C1023" s="133"/>
      <c r="P1023" s="146"/>
      <c r="T1023" s="146"/>
    </row>
    <row r="1024" ht="15.75" customHeight="1">
      <c r="C1024" s="133"/>
      <c r="P1024" s="146"/>
      <c r="T1024" s="146"/>
    </row>
    <row r="1025" ht="15.75" customHeight="1">
      <c r="C1025" s="133"/>
      <c r="P1025" s="146"/>
      <c r="T1025" s="146"/>
    </row>
    <row r="1026" ht="15.75" customHeight="1">
      <c r="C1026" s="133"/>
      <c r="P1026" s="146"/>
      <c r="T1026" s="146"/>
    </row>
    <row r="1027" ht="15.75" customHeight="1">
      <c r="C1027" s="133"/>
      <c r="P1027" s="146"/>
      <c r="T1027" s="146"/>
    </row>
    <row r="1028" ht="15.75" customHeight="1">
      <c r="C1028" s="133"/>
      <c r="P1028" s="146"/>
      <c r="T1028" s="146"/>
    </row>
    <row r="1029" ht="15.75" customHeight="1">
      <c r="C1029" s="133"/>
      <c r="P1029" s="146"/>
      <c r="T1029" s="146"/>
    </row>
    <row r="1030" ht="15.75" customHeight="1">
      <c r="C1030" s="133"/>
      <c r="P1030" s="146"/>
      <c r="T1030" s="146"/>
    </row>
    <row r="1031" ht="15.75" customHeight="1">
      <c r="C1031" s="133"/>
      <c r="P1031" s="146"/>
      <c r="T1031" s="146"/>
    </row>
    <row r="1032" ht="15.75" customHeight="1">
      <c r="C1032" s="133"/>
      <c r="P1032" s="146"/>
      <c r="T1032" s="146"/>
    </row>
    <row r="1033" ht="15.75" customHeight="1">
      <c r="C1033" s="133"/>
      <c r="P1033" s="146"/>
      <c r="T1033" s="146"/>
    </row>
    <row r="1034" ht="15.75" customHeight="1">
      <c r="C1034" s="133"/>
      <c r="P1034" s="146"/>
      <c r="T1034" s="146"/>
    </row>
    <row r="1035" ht="15.75" customHeight="1">
      <c r="C1035" s="133"/>
      <c r="P1035" s="146"/>
      <c r="T1035" s="146"/>
    </row>
    <row r="1036" ht="15.75" customHeight="1">
      <c r="C1036" s="133"/>
      <c r="P1036" s="146"/>
      <c r="T1036" s="146"/>
    </row>
    <row r="1037" ht="15.75" customHeight="1">
      <c r="C1037" s="133"/>
      <c r="P1037" s="146"/>
      <c r="T1037" s="146"/>
    </row>
    <row r="1038" ht="15.75" customHeight="1">
      <c r="C1038" s="133"/>
      <c r="P1038" s="146"/>
      <c r="T1038" s="146"/>
    </row>
    <row r="1039" ht="15.75" customHeight="1">
      <c r="C1039" s="133"/>
      <c r="P1039" s="146"/>
      <c r="T1039" s="146"/>
    </row>
    <row r="1040" ht="15.75" customHeight="1">
      <c r="C1040" s="133"/>
      <c r="P1040" s="146"/>
      <c r="T1040" s="146"/>
    </row>
    <row r="1041" ht="15.75" customHeight="1">
      <c r="C1041" s="133"/>
      <c r="P1041" s="146"/>
      <c r="T1041" s="146"/>
    </row>
    <row r="1042" ht="15.75" customHeight="1">
      <c r="C1042" s="133"/>
      <c r="P1042" s="146"/>
      <c r="T1042" s="146"/>
    </row>
    <row r="1043" ht="15.75" customHeight="1">
      <c r="C1043" s="133"/>
      <c r="P1043" s="146"/>
      <c r="T1043" s="146"/>
    </row>
    <row r="1044" ht="15.75" customHeight="1">
      <c r="C1044" s="133"/>
      <c r="P1044" s="146"/>
      <c r="T1044" s="146"/>
    </row>
    <row r="1045" ht="15.75" customHeight="1">
      <c r="C1045" s="133"/>
      <c r="P1045" s="146"/>
      <c r="T1045" s="146"/>
    </row>
    <row r="1046" ht="15.75" customHeight="1">
      <c r="C1046" s="133"/>
      <c r="P1046" s="146"/>
      <c r="T1046" s="146"/>
    </row>
    <row r="1047" ht="15.75" customHeight="1">
      <c r="C1047" s="133"/>
      <c r="P1047" s="146"/>
      <c r="T1047" s="146"/>
    </row>
    <row r="1048" ht="15.75" customHeight="1">
      <c r="C1048" s="133"/>
      <c r="P1048" s="146"/>
      <c r="T1048" s="146"/>
    </row>
    <row r="1049" ht="15.75" customHeight="1">
      <c r="C1049" s="133"/>
      <c r="P1049" s="146"/>
      <c r="T1049" s="146"/>
    </row>
    <row r="1050" ht="15.75" customHeight="1">
      <c r="C1050" s="133"/>
      <c r="P1050" s="146"/>
      <c r="T1050" s="146"/>
    </row>
    <row r="1051" ht="15.75" customHeight="1">
      <c r="C1051" s="133"/>
      <c r="P1051" s="146"/>
      <c r="T1051" s="146"/>
    </row>
    <row r="1052" ht="15.75" customHeight="1">
      <c r="C1052" s="133"/>
      <c r="P1052" s="146"/>
      <c r="T1052" s="146"/>
    </row>
    <row r="1053" ht="15.75" customHeight="1">
      <c r="C1053" s="133"/>
      <c r="P1053" s="146"/>
      <c r="T1053" s="146"/>
    </row>
    <row r="1054" ht="15.75" customHeight="1">
      <c r="C1054" s="133"/>
      <c r="P1054" s="146"/>
      <c r="T1054" s="146"/>
    </row>
    <row r="1055" ht="15.75" customHeight="1">
      <c r="C1055" s="133"/>
      <c r="P1055" s="146"/>
      <c r="T1055" s="146"/>
    </row>
    <row r="1056" ht="15.75" customHeight="1">
      <c r="C1056" s="133"/>
      <c r="P1056" s="146"/>
      <c r="T1056" s="146"/>
    </row>
    <row r="1057" ht="15.75" customHeight="1">
      <c r="C1057" s="133"/>
      <c r="P1057" s="146"/>
      <c r="T1057" s="146"/>
    </row>
    <row r="1058" ht="15.75" customHeight="1">
      <c r="C1058" s="133"/>
      <c r="P1058" s="146"/>
      <c r="T1058" s="146"/>
    </row>
    <row r="1059" ht="15.75" customHeight="1">
      <c r="C1059" s="133"/>
      <c r="P1059" s="146"/>
      <c r="T1059" s="146"/>
    </row>
    <row r="1060" ht="15.75" customHeight="1">
      <c r="C1060" s="133"/>
      <c r="P1060" s="146"/>
      <c r="T1060" s="146"/>
    </row>
    <row r="1061" ht="15.75" customHeight="1">
      <c r="C1061" s="133"/>
      <c r="P1061" s="146"/>
      <c r="T1061" s="146"/>
    </row>
    <row r="1062" ht="15.75" customHeight="1">
      <c r="C1062" s="133"/>
      <c r="P1062" s="146"/>
      <c r="T1062" s="146"/>
    </row>
    <row r="1063" ht="15.75" customHeight="1">
      <c r="C1063" s="133"/>
      <c r="P1063" s="146"/>
      <c r="T1063" s="146"/>
    </row>
    <row r="1064" ht="15.75" customHeight="1">
      <c r="C1064" s="133"/>
      <c r="P1064" s="146"/>
      <c r="T1064" s="146"/>
    </row>
    <row r="1065" ht="15.75" customHeight="1">
      <c r="C1065" s="133"/>
      <c r="P1065" s="146"/>
      <c r="T1065" s="146"/>
    </row>
    <row r="1066" ht="15.75" customHeight="1">
      <c r="C1066" s="133"/>
      <c r="P1066" s="146"/>
      <c r="T1066" s="146"/>
    </row>
    <row r="1067" ht="15.75" customHeight="1">
      <c r="C1067" s="133"/>
      <c r="P1067" s="146"/>
      <c r="T1067" s="146"/>
    </row>
    <row r="1068" ht="15.75" customHeight="1">
      <c r="C1068" s="133"/>
      <c r="P1068" s="146"/>
      <c r="T1068" s="146"/>
    </row>
    <row r="1069" ht="15.75" customHeight="1">
      <c r="C1069" s="133"/>
      <c r="P1069" s="146"/>
      <c r="T1069" s="146"/>
    </row>
    <row r="1070" ht="15.75" customHeight="1">
      <c r="C1070" s="133"/>
      <c r="P1070" s="146"/>
      <c r="T1070" s="146"/>
    </row>
    <row r="1071" ht="15.75" customHeight="1">
      <c r="C1071" s="133"/>
      <c r="P1071" s="146"/>
      <c r="T1071" s="146"/>
    </row>
    <row r="1072" ht="15.75" customHeight="1">
      <c r="C1072" s="133"/>
      <c r="P1072" s="146"/>
      <c r="T1072" s="146"/>
    </row>
    <row r="1073" ht="15.75" customHeight="1">
      <c r="C1073" s="133"/>
      <c r="P1073" s="146"/>
      <c r="T1073" s="146"/>
    </row>
    <row r="1074" ht="15.75" customHeight="1">
      <c r="C1074" s="133"/>
      <c r="P1074" s="146"/>
      <c r="T1074" s="146"/>
    </row>
    <row r="1075" ht="15.75" customHeight="1">
      <c r="C1075" s="133"/>
      <c r="P1075" s="146"/>
      <c r="T1075" s="146"/>
    </row>
    <row r="1076" ht="15.75" customHeight="1">
      <c r="C1076" s="133"/>
      <c r="P1076" s="146"/>
      <c r="T1076" s="146"/>
    </row>
    <row r="1077" ht="15.75" customHeight="1">
      <c r="C1077" s="133"/>
      <c r="P1077" s="146"/>
      <c r="T1077" s="146"/>
    </row>
    <row r="1078" ht="15.75" customHeight="1">
      <c r="C1078" s="133"/>
      <c r="P1078" s="146"/>
      <c r="T1078" s="146"/>
    </row>
    <row r="1079" ht="15.75" customHeight="1">
      <c r="C1079" s="133"/>
      <c r="P1079" s="146"/>
      <c r="T1079" s="146"/>
    </row>
    <row r="1080" ht="15.75" customHeight="1">
      <c r="C1080" s="133"/>
      <c r="P1080" s="146"/>
      <c r="T1080" s="146"/>
    </row>
    <row r="1081" ht="15.75" customHeight="1">
      <c r="C1081" s="133"/>
      <c r="P1081" s="146"/>
      <c r="T1081" s="146"/>
    </row>
    <row r="1082" ht="15.75" customHeight="1">
      <c r="C1082" s="133"/>
      <c r="P1082" s="146"/>
      <c r="T1082" s="146"/>
    </row>
    <row r="1083" ht="15.75" customHeight="1">
      <c r="C1083" s="133"/>
      <c r="P1083" s="146"/>
      <c r="T1083" s="146"/>
    </row>
    <row r="1084" ht="15.75" customHeight="1">
      <c r="C1084" s="133"/>
      <c r="P1084" s="146"/>
      <c r="T1084" s="146"/>
    </row>
    <row r="1085" ht="15.75" customHeight="1">
      <c r="C1085" s="133"/>
      <c r="P1085" s="146"/>
      <c r="T1085" s="146"/>
    </row>
    <row r="1086" ht="15.75" customHeight="1">
      <c r="C1086" s="133"/>
      <c r="P1086" s="146"/>
      <c r="T1086" s="146"/>
    </row>
    <row r="1087" ht="15.75" customHeight="1">
      <c r="C1087" s="133"/>
      <c r="P1087" s="146"/>
      <c r="T1087" s="146"/>
    </row>
    <row r="1088" ht="15.75" customHeight="1">
      <c r="C1088" s="133"/>
      <c r="P1088" s="146"/>
      <c r="T1088" s="146"/>
    </row>
    <row r="1089" ht="15.75" customHeight="1">
      <c r="C1089" s="133"/>
      <c r="P1089" s="146"/>
      <c r="T1089" s="146"/>
    </row>
    <row r="1090" ht="15.75" customHeight="1">
      <c r="C1090" s="133"/>
      <c r="P1090" s="146"/>
      <c r="T1090" s="146"/>
    </row>
    <row r="1091" ht="15.75" customHeight="1">
      <c r="C1091" s="133"/>
      <c r="P1091" s="146"/>
      <c r="T1091" s="146"/>
    </row>
    <row r="1092" ht="15.75" customHeight="1">
      <c r="C1092" s="133"/>
      <c r="P1092" s="146"/>
      <c r="T1092" s="146"/>
    </row>
    <row r="1093" ht="15.75" customHeight="1">
      <c r="C1093" s="133"/>
      <c r="P1093" s="146"/>
      <c r="T1093" s="146"/>
    </row>
    <row r="1094" ht="15.75" customHeight="1">
      <c r="C1094" s="133"/>
      <c r="P1094" s="146"/>
      <c r="T1094" s="146"/>
    </row>
    <row r="1095" ht="15.75" customHeight="1">
      <c r="C1095" s="133"/>
      <c r="P1095" s="146"/>
      <c r="T1095" s="146"/>
    </row>
    <row r="1096" ht="15.75" customHeight="1">
      <c r="C1096" s="133"/>
      <c r="P1096" s="146"/>
      <c r="T1096" s="146"/>
    </row>
    <row r="1097" ht="15.75" customHeight="1">
      <c r="C1097" s="133"/>
      <c r="P1097" s="146"/>
      <c r="T1097" s="146"/>
    </row>
    <row r="1098" ht="15.75" customHeight="1">
      <c r="C1098" s="133"/>
      <c r="P1098" s="146"/>
      <c r="T1098" s="146"/>
    </row>
    <row r="1099" ht="15.75" customHeight="1">
      <c r="C1099" s="133"/>
      <c r="P1099" s="146"/>
      <c r="T1099" s="146"/>
    </row>
    <row r="1100" ht="15.75" customHeight="1">
      <c r="C1100" s="133"/>
      <c r="P1100" s="146"/>
      <c r="T1100" s="146"/>
    </row>
    <row r="1101" ht="15.75" customHeight="1">
      <c r="C1101" s="133"/>
      <c r="P1101" s="146"/>
      <c r="T1101" s="146"/>
    </row>
    <row r="1102" ht="15.75" customHeight="1">
      <c r="C1102" s="133"/>
      <c r="P1102" s="146"/>
      <c r="T1102" s="146"/>
    </row>
    <row r="1103" ht="15.75" customHeight="1">
      <c r="C1103" s="133"/>
      <c r="P1103" s="146"/>
      <c r="T1103" s="146"/>
    </row>
    <row r="1104" ht="15.75" customHeight="1">
      <c r="C1104" s="133"/>
      <c r="P1104" s="146"/>
      <c r="T1104" s="146"/>
    </row>
    <row r="1105" ht="15.75" customHeight="1">
      <c r="C1105" s="133"/>
      <c r="P1105" s="146"/>
      <c r="T1105" s="146"/>
    </row>
    <row r="1106" ht="15.75" customHeight="1">
      <c r="C1106" s="133"/>
      <c r="P1106" s="146"/>
      <c r="T1106" s="146"/>
    </row>
    <row r="1107" ht="15.75" customHeight="1">
      <c r="C1107" s="133"/>
      <c r="P1107" s="146"/>
      <c r="T1107" s="146"/>
    </row>
    <row r="1108" ht="15.75" customHeight="1">
      <c r="C1108" s="133"/>
      <c r="P1108" s="146"/>
      <c r="T1108" s="146"/>
    </row>
    <row r="1109" ht="15.75" customHeight="1">
      <c r="C1109" s="133"/>
      <c r="P1109" s="146"/>
      <c r="T1109" s="146"/>
    </row>
    <row r="1110" ht="15.75" customHeight="1">
      <c r="C1110" s="133"/>
      <c r="P1110" s="146"/>
      <c r="T1110" s="146"/>
    </row>
    <row r="1111" ht="15.75" customHeight="1">
      <c r="C1111" s="133"/>
      <c r="P1111" s="146"/>
      <c r="T1111" s="146"/>
    </row>
    <row r="1112" ht="15.75" customHeight="1">
      <c r="C1112" s="133"/>
      <c r="P1112" s="146"/>
      <c r="T1112" s="146"/>
    </row>
    <row r="1113" ht="15.75" customHeight="1">
      <c r="C1113" s="133"/>
      <c r="P1113" s="146"/>
      <c r="T1113" s="146"/>
    </row>
    <row r="1114" ht="15.75" customHeight="1">
      <c r="C1114" s="133"/>
      <c r="P1114" s="146"/>
      <c r="T1114" s="146"/>
    </row>
    <row r="1115" ht="15.75" customHeight="1">
      <c r="C1115" s="133"/>
      <c r="P1115" s="146"/>
      <c r="T1115" s="146"/>
    </row>
    <row r="1116" ht="15.75" customHeight="1">
      <c r="C1116" s="133"/>
      <c r="P1116" s="146"/>
      <c r="T1116" s="146"/>
    </row>
    <row r="1117" ht="15.75" customHeight="1">
      <c r="C1117" s="133"/>
      <c r="P1117" s="146"/>
      <c r="T1117" s="146"/>
    </row>
    <row r="1118" ht="15.75" customHeight="1">
      <c r="C1118" s="133"/>
      <c r="P1118" s="146"/>
      <c r="T1118" s="146"/>
    </row>
    <row r="1119" ht="15.75" customHeight="1">
      <c r="C1119" s="133"/>
      <c r="P1119" s="146"/>
      <c r="T1119" s="146"/>
    </row>
    <row r="1120" ht="15.75" customHeight="1">
      <c r="C1120" s="133"/>
      <c r="P1120" s="146"/>
      <c r="T1120" s="146"/>
    </row>
    <row r="1121" ht="15.75" customHeight="1">
      <c r="C1121" s="133"/>
      <c r="P1121" s="146"/>
      <c r="T1121" s="146"/>
    </row>
    <row r="1122" ht="15.75" customHeight="1">
      <c r="C1122" s="133"/>
      <c r="P1122" s="146"/>
      <c r="T1122" s="146"/>
    </row>
    <row r="1123" ht="15.75" customHeight="1">
      <c r="C1123" s="133"/>
      <c r="P1123" s="146"/>
      <c r="T1123" s="146"/>
    </row>
    <row r="1124" ht="15.75" customHeight="1">
      <c r="C1124" s="133"/>
      <c r="P1124" s="146"/>
      <c r="T1124" s="146"/>
    </row>
    <row r="1125" ht="15.75" customHeight="1">
      <c r="C1125" s="133"/>
      <c r="P1125" s="146"/>
      <c r="T1125" s="146"/>
    </row>
    <row r="1126" ht="15.75" customHeight="1">
      <c r="C1126" s="133"/>
      <c r="P1126" s="146"/>
      <c r="T1126" s="146"/>
    </row>
    <row r="1127" ht="15.75" customHeight="1">
      <c r="C1127" s="133"/>
      <c r="P1127" s="146"/>
      <c r="T1127" s="146"/>
    </row>
    <row r="1128" ht="15.75" customHeight="1">
      <c r="C1128" s="133"/>
      <c r="P1128" s="146"/>
      <c r="T1128" s="146"/>
    </row>
    <row r="1129" ht="15.75" customHeight="1">
      <c r="C1129" s="133"/>
      <c r="P1129" s="146"/>
      <c r="T1129" s="146"/>
    </row>
    <row r="1130" ht="15.75" customHeight="1">
      <c r="C1130" s="133"/>
      <c r="P1130" s="146"/>
      <c r="T1130" s="146"/>
    </row>
    <row r="1131" ht="15.75" customHeight="1">
      <c r="C1131" s="133"/>
      <c r="P1131" s="146"/>
      <c r="T1131" s="146"/>
    </row>
    <row r="1132" ht="15.75" customHeight="1">
      <c r="C1132" s="133"/>
      <c r="P1132" s="146"/>
      <c r="T1132" s="146"/>
    </row>
    <row r="1133" ht="15.75" customHeight="1">
      <c r="C1133" s="133"/>
      <c r="P1133" s="146"/>
      <c r="T1133" s="146"/>
    </row>
    <row r="1134" ht="15.75" customHeight="1">
      <c r="C1134" s="133"/>
      <c r="P1134" s="146"/>
      <c r="T1134" s="146"/>
    </row>
    <row r="1135" ht="15.75" customHeight="1">
      <c r="C1135" s="133"/>
      <c r="P1135" s="146"/>
      <c r="T1135" s="146"/>
    </row>
    <row r="1136" ht="15.75" customHeight="1">
      <c r="C1136" s="133"/>
      <c r="P1136" s="146"/>
      <c r="T1136" s="146"/>
    </row>
    <row r="1137" ht="15.75" customHeight="1">
      <c r="C1137" s="133"/>
      <c r="P1137" s="146"/>
      <c r="T1137" s="146"/>
    </row>
    <row r="1138" ht="15.75" customHeight="1">
      <c r="C1138" s="133"/>
      <c r="P1138" s="146"/>
      <c r="T1138" s="146"/>
    </row>
    <row r="1139" ht="15.75" customHeight="1">
      <c r="C1139" s="133"/>
      <c r="P1139" s="146"/>
      <c r="T1139" s="146"/>
    </row>
    <row r="1140" ht="15.75" customHeight="1">
      <c r="C1140" s="133"/>
      <c r="P1140" s="146"/>
      <c r="T1140" s="146"/>
    </row>
    <row r="1141" ht="15.75" customHeight="1">
      <c r="C1141" s="133"/>
      <c r="P1141" s="146"/>
      <c r="T1141" s="146"/>
    </row>
    <row r="1142" ht="15.75" customHeight="1">
      <c r="C1142" s="133"/>
      <c r="P1142" s="146"/>
      <c r="T1142" s="146"/>
    </row>
    <row r="1143" ht="15.75" customHeight="1">
      <c r="C1143" s="133"/>
      <c r="P1143" s="146"/>
      <c r="T1143" s="146"/>
    </row>
    <row r="1144" ht="15.75" customHeight="1">
      <c r="C1144" s="133"/>
      <c r="P1144" s="146"/>
      <c r="T1144" s="146"/>
    </row>
    <row r="1145" ht="15.75" customHeight="1">
      <c r="C1145" s="133"/>
      <c r="P1145" s="146"/>
      <c r="T1145" s="146"/>
    </row>
    <row r="1146" ht="15.75" customHeight="1">
      <c r="C1146" s="133"/>
      <c r="P1146" s="146"/>
      <c r="T1146" s="146"/>
    </row>
    <row r="1147" ht="15.75" customHeight="1">
      <c r="C1147" s="133"/>
      <c r="P1147" s="146"/>
      <c r="T1147" s="146"/>
    </row>
    <row r="1148" ht="15.75" customHeight="1">
      <c r="C1148" s="133"/>
      <c r="P1148" s="146"/>
      <c r="T1148" s="146"/>
    </row>
    <row r="1149" ht="15.75" customHeight="1">
      <c r="C1149" s="133"/>
      <c r="P1149" s="146"/>
      <c r="T1149" s="146"/>
    </row>
    <row r="1150" ht="15.75" customHeight="1">
      <c r="C1150" s="133"/>
      <c r="P1150" s="146"/>
      <c r="T1150" s="146"/>
    </row>
    <row r="1151" ht="15.75" customHeight="1">
      <c r="C1151" s="133"/>
      <c r="P1151" s="146"/>
      <c r="T1151" s="146"/>
    </row>
    <row r="1152" ht="15.75" customHeight="1">
      <c r="C1152" s="133"/>
      <c r="P1152" s="146"/>
      <c r="T1152" s="146"/>
    </row>
    <row r="1153" ht="15.75" customHeight="1">
      <c r="C1153" s="133"/>
      <c r="P1153" s="146"/>
      <c r="T1153" s="146"/>
    </row>
    <row r="1154" ht="15.75" customHeight="1">
      <c r="C1154" s="133"/>
      <c r="P1154" s="146"/>
      <c r="T1154" s="146"/>
    </row>
    <row r="1155" ht="15.75" customHeight="1">
      <c r="C1155" s="133"/>
      <c r="P1155" s="146"/>
      <c r="T1155" s="146"/>
    </row>
    <row r="1156" ht="15.75" customHeight="1">
      <c r="C1156" s="133"/>
      <c r="P1156" s="146"/>
      <c r="T1156" s="146"/>
    </row>
    <row r="1157" ht="15.75" customHeight="1">
      <c r="C1157" s="133"/>
      <c r="P1157" s="146"/>
      <c r="T1157" s="146"/>
    </row>
    <row r="1158" ht="15.75" customHeight="1">
      <c r="C1158" s="133"/>
      <c r="P1158" s="146"/>
      <c r="T1158" s="146"/>
    </row>
    <row r="1159" ht="15.75" customHeight="1">
      <c r="C1159" s="133"/>
      <c r="P1159" s="146"/>
      <c r="T1159" s="146"/>
    </row>
    <row r="1160" ht="15.75" customHeight="1">
      <c r="C1160" s="133"/>
      <c r="P1160" s="146"/>
      <c r="T1160" s="146"/>
    </row>
    <row r="1161" ht="15.75" customHeight="1">
      <c r="C1161" s="133"/>
      <c r="P1161" s="146"/>
      <c r="T1161" s="146"/>
    </row>
    <row r="1162" ht="15.75" customHeight="1">
      <c r="C1162" s="133"/>
      <c r="P1162" s="146"/>
      <c r="T1162" s="146"/>
    </row>
    <row r="1163" ht="15.75" customHeight="1">
      <c r="C1163" s="133"/>
      <c r="P1163" s="146"/>
      <c r="T1163" s="146"/>
    </row>
    <row r="1164" ht="15.75" customHeight="1">
      <c r="C1164" s="133"/>
      <c r="P1164" s="146"/>
      <c r="T1164" s="146"/>
    </row>
    <row r="1165" ht="15.75" customHeight="1">
      <c r="C1165" s="133"/>
      <c r="P1165" s="146"/>
      <c r="T1165" s="146"/>
    </row>
    <row r="1166" ht="15.75" customHeight="1">
      <c r="C1166" s="133"/>
      <c r="P1166" s="146"/>
      <c r="T1166" s="146"/>
    </row>
    <row r="1167" ht="15.75" customHeight="1">
      <c r="C1167" s="133"/>
      <c r="P1167" s="146"/>
      <c r="T1167" s="146"/>
    </row>
    <row r="1168" ht="15.75" customHeight="1">
      <c r="C1168" s="133"/>
      <c r="P1168" s="146"/>
      <c r="T1168" s="146"/>
    </row>
    <row r="1169" ht="15.75" customHeight="1">
      <c r="C1169" s="133"/>
      <c r="P1169" s="146"/>
      <c r="T1169" s="146"/>
    </row>
    <row r="1170" ht="15.75" customHeight="1">
      <c r="C1170" s="133"/>
      <c r="P1170" s="146"/>
      <c r="T1170" s="146"/>
    </row>
    <row r="1171" ht="15.75" customHeight="1">
      <c r="C1171" s="133"/>
      <c r="P1171" s="146"/>
      <c r="T1171" s="146"/>
    </row>
    <row r="1172" ht="15.75" customHeight="1">
      <c r="C1172" s="133"/>
      <c r="P1172" s="146"/>
      <c r="T1172" s="146"/>
    </row>
    <row r="1173" ht="15.75" customHeight="1">
      <c r="C1173" s="133"/>
      <c r="P1173" s="146"/>
      <c r="T1173" s="146"/>
    </row>
    <row r="1174" ht="15.75" customHeight="1">
      <c r="C1174" s="133"/>
      <c r="P1174" s="146"/>
      <c r="T1174" s="146"/>
    </row>
    <row r="1175" ht="15.75" customHeight="1">
      <c r="C1175" s="133"/>
      <c r="P1175" s="146"/>
      <c r="T1175" s="146"/>
    </row>
    <row r="1176" ht="15.75" customHeight="1">
      <c r="C1176" s="133"/>
      <c r="P1176" s="146"/>
      <c r="T1176" s="146"/>
    </row>
    <row r="1177" ht="15.75" customHeight="1">
      <c r="C1177" s="133"/>
      <c r="P1177" s="146"/>
      <c r="T1177" s="146"/>
    </row>
    <row r="1178" ht="15.75" customHeight="1">
      <c r="C1178" s="133"/>
      <c r="P1178" s="146"/>
      <c r="T1178" s="146"/>
    </row>
  </sheetData>
  <mergeCells count="2415">
    <mergeCell ref="O7:O8"/>
    <mergeCell ref="P7:P8"/>
    <mergeCell ref="Q7:Q8"/>
    <mergeCell ref="R7:R8"/>
    <mergeCell ref="S7:S8"/>
    <mergeCell ref="T7:T8"/>
    <mergeCell ref="U7:U8"/>
    <mergeCell ref="V7:V8"/>
    <mergeCell ref="A7:A8"/>
    <mergeCell ref="B7:B8"/>
    <mergeCell ref="C7:C8"/>
    <mergeCell ref="D7:D8"/>
    <mergeCell ref="L7:L8"/>
    <mergeCell ref="M7:M8"/>
    <mergeCell ref="N7:N8"/>
    <mergeCell ref="O9:O10"/>
    <mergeCell ref="P9:P10"/>
    <mergeCell ref="Q9:Q10"/>
    <mergeCell ref="R9:R10"/>
    <mergeCell ref="S9:S10"/>
    <mergeCell ref="T9:T10"/>
    <mergeCell ref="U9:U10"/>
    <mergeCell ref="V9:V10"/>
    <mergeCell ref="A9:A10"/>
    <mergeCell ref="B9:B10"/>
    <mergeCell ref="C9:C10"/>
    <mergeCell ref="D9:D10"/>
    <mergeCell ref="L9:L10"/>
    <mergeCell ref="M9:M10"/>
    <mergeCell ref="N9:N10"/>
    <mergeCell ref="O11:O12"/>
    <mergeCell ref="P11:P12"/>
    <mergeCell ref="Q11:Q12"/>
    <mergeCell ref="R11:R12"/>
    <mergeCell ref="S11:S12"/>
    <mergeCell ref="T11:T12"/>
    <mergeCell ref="U11:U12"/>
    <mergeCell ref="V11:V12"/>
    <mergeCell ref="A11:A12"/>
    <mergeCell ref="B11:B12"/>
    <mergeCell ref="C11:C12"/>
    <mergeCell ref="D11:D12"/>
    <mergeCell ref="L11:L12"/>
    <mergeCell ref="M11:M12"/>
    <mergeCell ref="N11:N12"/>
    <mergeCell ref="O13:O14"/>
    <mergeCell ref="P13:P14"/>
    <mergeCell ref="Q13:Q14"/>
    <mergeCell ref="R13:R14"/>
    <mergeCell ref="S13:S14"/>
    <mergeCell ref="T13:T14"/>
    <mergeCell ref="U13:U14"/>
    <mergeCell ref="V13:V14"/>
    <mergeCell ref="A13:A14"/>
    <mergeCell ref="B13:B14"/>
    <mergeCell ref="C13:C14"/>
    <mergeCell ref="D13:D14"/>
    <mergeCell ref="L13:L14"/>
    <mergeCell ref="M13:M14"/>
    <mergeCell ref="N13:N14"/>
    <mergeCell ref="O15:O16"/>
    <mergeCell ref="P15:P16"/>
    <mergeCell ref="Q15:Q16"/>
    <mergeCell ref="R15:R16"/>
    <mergeCell ref="S15:S16"/>
    <mergeCell ref="T15:T16"/>
    <mergeCell ref="U15:U16"/>
    <mergeCell ref="V15:V16"/>
    <mergeCell ref="A15:A16"/>
    <mergeCell ref="B15:B16"/>
    <mergeCell ref="C15:C16"/>
    <mergeCell ref="D15:D16"/>
    <mergeCell ref="L15:L16"/>
    <mergeCell ref="M15:M16"/>
    <mergeCell ref="N15:N16"/>
    <mergeCell ref="O17:O18"/>
    <mergeCell ref="P17:P18"/>
    <mergeCell ref="Q17:Q18"/>
    <mergeCell ref="R17:R18"/>
    <mergeCell ref="S17:S18"/>
    <mergeCell ref="T17:T18"/>
    <mergeCell ref="U17:U18"/>
    <mergeCell ref="V17:V18"/>
    <mergeCell ref="A17:A18"/>
    <mergeCell ref="B17:B18"/>
    <mergeCell ref="C17:C18"/>
    <mergeCell ref="D17:D18"/>
    <mergeCell ref="L17:L18"/>
    <mergeCell ref="M17:M18"/>
    <mergeCell ref="N17:N18"/>
    <mergeCell ref="O19:O20"/>
    <mergeCell ref="P19:P20"/>
    <mergeCell ref="Q19:Q20"/>
    <mergeCell ref="R19:R20"/>
    <mergeCell ref="S19:S20"/>
    <mergeCell ref="T19:T20"/>
    <mergeCell ref="U19:U20"/>
    <mergeCell ref="V19:V20"/>
    <mergeCell ref="A19:A20"/>
    <mergeCell ref="B19:B20"/>
    <mergeCell ref="C19:C20"/>
    <mergeCell ref="D19:D20"/>
    <mergeCell ref="L19:L20"/>
    <mergeCell ref="M19:M20"/>
    <mergeCell ref="N19:N20"/>
    <mergeCell ref="O21:O22"/>
    <mergeCell ref="P21:P22"/>
    <mergeCell ref="Q21:Q22"/>
    <mergeCell ref="R21:R22"/>
    <mergeCell ref="S21:S22"/>
    <mergeCell ref="T21:T22"/>
    <mergeCell ref="U21:U22"/>
    <mergeCell ref="V21:V22"/>
    <mergeCell ref="A21:A22"/>
    <mergeCell ref="B21:B22"/>
    <mergeCell ref="C21:C22"/>
    <mergeCell ref="D21:D22"/>
    <mergeCell ref="L21:L22"/>
    <mergeCell ref="M21:M22"/>
    <mergeCell ref="N21:N22"/>
    <mergeCell ref="O23:O24"/>
    <mergeCell ref="P23:P24"/>
    <mergeCell ref="Q23:Q24"/>
    <mergeCell ref="R23:R24"/>
    <mergeCell ref="S23:S24"/>
    <mergeCell ref="T23:T24"/>
    <mergeCell ref="U23:U24"/>
    <mergeCell ref="V23:V24"/>
    <mergeCell ref="A23:A24"/>
    <mergeCell ref="B23:B24"/>
    <mergeCell ref="C23:C24"/>
    <mergeCell ref="D23:D24"/>
    <mergeCell ref="L23:L24"/>
    <mergeCell ref="M23:M24"/>
    <mergeCell ref="N23:N24"/>
    <mergeCell ref="O25:O26"/>
    <mergeCell ref="P25:P26"/>
    <mergeCell ref="Q25:Q26"/>
    <mergeCell ref="R25:R26"/>
    <mergeCell ref="S25:S26"/>
    <mergeCell ref="T25:T26"/>
    <mergeCell ref="U25:U26"/>
    <mergeCell ref="V25:V26"/>
    <mergeCell ref="A25:A26"/>
    <mergeCell ref="B25:B26"/>
    <mergeCell ref="C25:C26"/>
    <mergeCell ref="D25:D26"/>
    <mergeCell ref="L25:L26"/>
    <mergeCell ref="M25:M26"/>
    <mergeCell ref="N25:N26"/>
    <mergeCell ref="O27:O28"/>
    <mergeCell ref="P27:P28"/>
    <mergeCell ref="Q27:Q28"/>
    <mergeCell ref="R27:R28"/>
    <mergeCell ref="S27:S28"/>
    <mergeCell ref="T27:T28"/>
    <mergeCell ref="U27:U28"/>
    <mergeCell ref="V27:V28"/>
    <mergeCell ref="A27:A28"/>
    <mergeCell ref="B27:B28"/>
    <mergeCell ref="C27:C28"/>
    <mergeCell ref="D27:D28"/>
    <mergeCell ref="L27:L28"/>
    <mergeCell ref="M27:M28"/>
    <mergeCell ref="N27:N28"/>
    <mergeCell ref="O29:O30"/>
    <mergeCell ref="P29:P30"/>
    <mergeCell ref="Q29:Q30"/>
    <mergeCell ref="R29:R30"/>
    <mergeCell ref="S29:S30"/>
    <mergeCell ref="T29:T30"/>
    <mergeCell ref="U29:U30"/>
    <mergeCell ref="V29:V30"/>
    <mergeCell ref="A29:A30"/>
    <mergeCell ref="B29:B30"/>
    <mergeCell ref="C29:C30"/>
    <mergeCell ref="D29:D30"/>
    <mergeCell ref="L29:L30"/>
    <mergeCell ref="M29:M30"/>
    <mergeCell ref="N29:N30"/>
    <mergeCell ref="O31:O32"/>
    <mergeCell ref="P31:P32"/>
    <mergeCell ref="Q31:Q32"/>
    <mergeCell ref="R31:R32"/>
    <mergeCell ref="S31:S32"/>
    <mergeCell ref="T31:T32"/>
    <mergeCell ref="U31:U32"/>
    <mergeCell ref="V31:V32"/>
    <mergeCell ref="A31:A32"/>
    <mergeCell ref="B31:B32"/>
    <mergeCell ref="C31:C32"/>
    <mergeCell ref="D31:D32"/>
    <mergeCell ref="L31:L32"/>
    <mergeCell ref="M31:M32"/>
    <mergeCell ref="N31:N32"/>
    <mergeCell ref="O33:O34"/>
    <mergeCell ref="P33:P34"/>
    <mergeCell ref="Q33:Q34"/>
    <mergeCell ref="R33:R34"/>
    <mergeCell ref="S33:S34"/>
    <mergeCell ref="T33:T34"/>
    <mergeCell ref="U33:U34"/>
    <mergeCell ref="V33:V34"/>
    <mergeCell ref="A33:A34"/>
    <mergeCell ref="B33:B34"/>
    <mergeCell ref="C33:C34"/>
    <mergeCell ref="D33:D34"/>
    <mergeCell ref="L33:L34"/>
    <mergeCell ref="M33:M34"/>
    <mergeCell ref="N33:N34"/>
    <mergeCell ref="O35:O36"/>
    <mergeCell ref="P35:P36"/>
    <mergeCell ref="Q35:Q36"/>
    <mergeCell ref="R35:R36"/>
    <mergeCell ref="S35:S36"/>
    <mergeCell ref="T35:T36"/>
    <mergeCell ref="U35:U36"/>
    <mergeCell ref="V35:V36"/>
    <mergeCell ref="A35:A36"/>
    <mergeCell ref="B35:B36"/>
    <mergeCell ref="C35:C36"/>
    <mergeCell ref="D35:D36"/>
    <mergeCell ref="L35:L36"/>
    <mergeCell ref="M35:M36"/>
    <mergeCell ref="N35:N36"/>
    <mergeCell ref="O37:O38"/>
    <mergeCell ref="P37:P38"/>
    <mergeCell ref="Q37:Q38"/>
    <mergeCell ref="R37:R38"/>
    <mergeCell ref="S37:S38"/>
    <mergeCell ref="T37:T38"/>
    <mergeCell ref="U37:U38"/>
    <mergeCell ref="V37:V38"/>
    <mergeCell ref="A37:A38"/>
    <mergeCell ref="B37:B38"/>
    <mergeCell ref="C37:C38"/>
    <mergeCell ref="D37:D38"/>
    <mergeCell ref="L37:L38"/>
    <mergeCell ref="M37:M38"/>
    <mergeCell ref="N37:N38"/>
    <mergeCell ref="O39:O40"/>
    <mergeCell ref="P39:P40"/>
    <mergeCell ref="Q39:Q40"/>
    <mergeCell ref="R39:R40"/>
    <mergeCell ref="S39:S40"/>
    <mergeCell ref="T39:T40"/>
    <mergeCell ref="U39:U40"/>
    <mergeCell ref="V39:V40"/>
    <mergeCell ref="A39:A40"/>
    <mergeCell ref="B39:B40"/>
    <mergeCell ref="C39:C40"/>
    <mergeCell ref="D39:D40"/>
    <mergeCell ref="L39:L40"/>
    <mergeCell ref="M39:M40"/>
    <mergeCell ref="N39:N40"/>
    <mergeCell ref="O41:O42"/>
    <mergeCell ref="P41:P42"/>
    <mergeCell ref="Q41:Q42"/>
    <mergeCell ref="R41:R42"/>
    <mergeCell ref="S41:S42"/>
    <mergeCell ref="T41:T42"/>
    <mergeCell ref="U41:U42"/>
    <mergeCell ref="V41:V42"/>
    <mergeCell ref="A41:A42"/>
    <mergeCell ref="B41:B42"/>
    <mergeCell ref="C41:C42"/>
    <mergeCell ref="D41:D42"/>
    <mergeCell ref="L41:L42"/>
    <mergeCell ref="M41:M42"/>
    <mergeCell ref="N41:N42"/>
    <mergeCell ref="O43:O44"/>
    <mergeCell ref="P43:P44"/>
    <mergeCell ref="Q43:Q44"/>
    <mergeCell ref="R43:R44"/>
    <mergeCell ref="S43:S44"/>
    <mergeCell ref="T43:T44"/>
    <mergeCell ref="U43:U44"/>
    <mergeCell ref="V43:V44"/>
    <mergeCell ref="A43:A44"/>
    <mergeCell ref="B43:B44"/>
    <mergeCell ref="C43:C44"/>
    <mergeCell ref="D43:D44"/>
    <mergeCell ref="L43:L44"/>
    <mergeCell ref="M43:M44"/>
    <mergeCell ref="N43:N44"/>
    <mergeCell ref="O45:O46"/>
    <mergeCell ref="P45:P46"/>
    <mergeCell ref="Q45:Q46"/>
    <mergeCell ref="R45:R46"/>
    <mergeCell ref="S45:S46"/>
    <mergeCell ref="T45:T46"/>
    <mergeCell ref="U45:U46"/>
    <mergeCell ref="V45:V46"/>
    <mergeCell ref="A45:A46"/>
    <mergeCell ref="B45:B46"/>
    <mergeCell ref="C45:C46"/>
    <mergeCell ref="D45:D46"/>
    <mergeCell ref="L45:L46"/>
    <mergeCell ref="M45:M46"/>
    <mergeCell ref="N45:N46"/>
    <mergeCell ref="O47:O48"/>
    <mergeCell ref="P47:P48"/>
    <mergeCell ref="Q47:Q48"/>
    <mergeCell ref="R47:R48"/>
    <mergeCell ref="S47:S48"/>
    <mergeCell ref="T47:T48"/>
    <mergeCell ref="U47:U48"/>
    <mergeCell ref="V47:V48"/>
    <mergeCell ref="A47:A48"/>
    <mergeCell ref="B47:B48"/>
    <mergeCell ref="C47:C48"/>
    <mergeCell ref="D47:D48"/>
    <mergeCell ref="L47:L48"/>
    <mergeCell ref="M47:M48"/>
    <mergeCell ref="N47:N48"/>
    <mergeCell ref="O49:O50"/>
    <mergeCell ref="P49:P50"/>
    <mergeCell ref="Q49:Q50"/>
    <mergeCell ref="R49:R50"/>
    <mergeCell ref="S49:S50"/>
    <mergeCell ref="T49:T50"/>
    <mergeCell ref="U49:U50"/>
    <mergeCell ref="V49:V50"/>
    <mergeCell ref="A49:A50"/>
    <mergeCell ref="B49:B50"/>
    <mergeCell ref="C49:C50"/>
    <mergeCell ref="D49:D50"/>
    <mergeCell ref="L49:L50"/>
    <mergeCell ref="M49:M50"/>
    <mergeCell ref="N49:N50"/>
    <mergeCell ref="O51:O52"/>
    <mergeCell ref="P51:P52"/>
    <mergeCell ref="Q51:Q52"/>
    <mergeCell ref="R51:R52"/>
    <mergeCell ref="S51:S52"/>
    <mergeCell ref="T51:T52"/>
    <mergeCell ref="U51:U52"/>
    <mergeCell ref="V51:V52"/>
    <mergeCell ref="A51:A52"/>
    <mergeCell ref="B51:B52"/>
    <mergeCell ref="C51:C52"/>
    <mergeCell ref="D51:D52"/>
    <mergeCell ref="L51:L52"/>
    <mergeCell ref="M51:M52"/>
    <mergeCell ref="N51:N52"/>
    <mergeCell ref="O53:O54"/>
    <mergeCell ref="P53:P54"/>
    <mergeCell ref="Q53:Q54"/>
    <mergeCell ref="R53:R54"/>
    <mergeCell ref="S53:S54"/>
    <mergeCell ref="T53:T54"/>
    <mergeCell ref="U53:U54"/>
    <mergeCell ref="V53:V54"/>
    <mergeCell ref="A53:A54"/>
    <mergeCell ref="B53:B54"/>
    <mergeCell ref="C53:C54"/>
    <mergeCell ref="D53:D54"/>
    <mergeCell ref="L53:L54"/>
    <mergeCell ref="M53:M54"/>
    <mergeCell ref="N53:N54"/>
    <mergeCell ref="O55:O56"/>
    <mergeCell ref="P55:P56"/>
    <mergeCell ref="Q55:Q56"/>
    <mergeCell ref="R55:R56"/>
    <mergeCell ref="S55:S56"/>
    <mergeCell ref="T55:T56"/>
    <mergeCell ref="U55:U56"/>
    <mergeCell ref="V55:V56"/>
    <mergeCell ref="A55:A56"/>
    <mergeCell ref="B55:B56"/>
    <mergeCell ref="C55:C56"/>
    <mergeCell ref="D55:D56"/>
    <mergeCell ref="L55:L56"/>
    <mergeCell ref="M55:M56"/>
    <mergeCell ref="N55:N56"/>
    <mergeCell ref="O57:O58"/>
    <mergeCell ref="P57:P58"/>
    <mergeCell ref="Q57:Q58"/>
    <mergeCell ref="R57:R58"/>
    <mergeCell ref="S57:S58"/>
    <mergeCell ref="T57:T58"/>
    <mergeCell ref="U57:U58"/>
    <mergeCell ref="V57:V58"/>
    <mergeCell ref="A57:A58"/>
    <mergeCell ref="B57:B58"/>
    <mergeCell ref="C57:C58"/>
    <mergeCell ref="D57:D58"/>
    <mergeCell ref="L57:L58"/>
    <mergeCell ref="M57:M58"/>
    <mergeCell ref="N57:N58"/>
    <mergeCell ref="O59:O60"/>
    <mergeCell ref="P59:P60"/>
    <mergeCell ref="Q59:Q60"/>
    <mergeCell ref="R59:R60"/>
    <mergeCell ref="S59:S60"/>
    <mergeCell ref="T59:T60"/>
    <mergeCell ref="U59:U60"/>
    <mergeCell ref="V59:V60"/>
    <mergeCell ref="A59:A60"/>
    <mergeCell ref="B59:B60"/>
    <mergeCell ref="C59:C60"/>
    <mergeCell ref="D59:D60"/>
    <mergeCell ref="L59:L60"/>
    <mergeCell ref="M59:M60"/>
    <mergeCell ref="N59:N60"/>
    <mergeCell ref="O61:O62"/>
    <mergeCell ref="P61:P62"/>
    <mergeCell ref="Q61:Q62"/>
    <mergeCell ref="R61:R62"/>
    <mergeCell ref="S61:S62"/>
    <mergeCell ref="T61:T62"/>
    <mergeCell ref="U61:U62"/>
    <mergeCell ref="V61:V62"/>
    <mergeCell ref="A61:A62"/>
    <mergeCell ref="B61:B62"/>
    <mergeCell ref="C61:C62"/>
    <mergeCell ref="D61:D62"/>
    <mergeCell ref="L61:L62"/>
    <mergeCell ref="M61:M62"/>
    <mergeCell ref="N61:N62"/>
    <mergeCell ref="O63:O64"/>
    <mergeCell ref="P63:P64"/>
    <mergeCell ref="Q63:Q64"/>
    <mergeCell ref="R63:R64"/>
    <mergeCell ref="S63:S64"/>
    <mergeCell ref="T63:T64"/>
    <mergeCell ref="U63:U64"/>
    <mergeCell ref="V63:V64"/>
    <mergeCell ref="A63:A64"/>
    <mergeCell ref="B63:B64"/>
    <mergeCell ref="C63:C64"/>
    <mergeCell ref="D63:D64"/>
    <mergeCell ref="L63:L64"/>
    <mergeCell ref="M63:M64"/>
    <mergeCell ref="N63:N64"/>
    <mergeCell ref="O65:O66"/>
    <mergeCell ref="P65:P66"/>
    <mergeCell ref="Q65:Q66"/>
    <mergeCell ref="R65:R66"/>
    <mergeCell ref="S65:S66"/>
    <mergeCell ref="T65:T66"/>
    <mergeCell ref="U65:U66"/>
    <mergeCell ref="V65:V66"/>
    <mergeCell ref="A65:A66"/>
    <mergeCell ref="B65:B66"/>
    <mergeCell ref="C65:C66"/>
    <mergeCell ref="D65:D66"/>
    <mergeCell ref="L65:L66"/>
    <mergeCell ref="M65:M66"/>
    <mergeCell ref="N65:N66"/>
    <mergeCell ref="O67:O68"/>
    <mergeCell ref="P67:P68"/>
    <mergeCell ref="Q67:Q68"/>
    <mergeCell ref="R67:R68"/>
    <mergeCell ref="S67:S68"/>
    <mergeCell ref="T67:T68"/>
    <mergeCell ref="U67:U68"/>
    <mergeCell ref="V67:V68"/>
    <mergeCell ref="A67:A68"/>
    <mergeCell ref="B67:B68"/>
    <mergeCell ref="C67:C68"/>
    <mergeCell ref="D67:D68"/>
    <mergeCell ref="L67:L68"/>
    <mergeCell ref="M67:M68"/>
    <mergeCell ref="N67:N68"/>
    <mergeCell ref="O69:O70"/>
    <mergeCell ref="P69:P70"/>
    <mergeCell ref="Q69:Q70"/>
    <mergeCell ref="R69:R70"/>
    <mergeCell ref="S69:S70"/>
    <mergeCell ref="T69:T70"/>
    <mergeCell ref="U69:U70"/>
    <mergeCell ref="V69:V70"/>
    <mergeCell ref="A69:A70"/>
    <mergeCell ref="B69:B70"/>
    <mergeCell ref="C69:C70"/>
    <mergeCell ref="D69:D70"/>
    <mergeCell ref="L69:L70"/>
    <mergeCell ref="M69:M70"/>
    <mergeCell ref="N69:N70"/>
    <mergeCell ref="O71:O72"/>
    <mergeCell ref="P71:P72"/>
    <mergeCell ref="Q71:Q72"/>
    <mergeCell ref="R71:R72"/>
    <mergeCell ref="S71:S72"/>
    <mergeCell ref="T71:T72"/>
    <mergeCell ref="U71:U72"/>
    <mergeCell ref="V71:V72"/>
    <mergeCell ref="A71:A72"/>
    <mergeCell ref="B71:B72"/>
    <mergeCell ref="C71:C72"/>
    <mergeCell ref="D71:D72"/>
    <mergeCell ref="L71:L72"/>
    <mergeCell ref="M71:M72"/>
    <mergeCell ref="N71:N72"/>
    <mergeCell ref="O73:O74"/>
    <mergeCell ref="P73:P74"/>
    <mergeCell ref="Q73:Q74"/>
    <mergeCell ref="R73:R74"/>
    <mergeCell ref="S73:S74"/>
    <mergeCell ref="T73:T74"/>
    <mergeCell ref="U73:U74"/>
    <mergeCell ref="V73:V74"/>
    <mergeCell ref="A73:A74"/>
    <mergeCell ref="B73:B74"/>
    <mergeCell ref="C73:C74"/>
    <mergeCell ref="D73:D74"/>
    <mergeCell ref="L73:L74"/>
    <mergeCell ref="M73:M74"/>
    <mergeCell ref="N73:N74"/>
    <mergeCell ref="O75:O76"/>
    <mergeCell ref="P75:P76"/>
    <mergeCell ref="Q75:Q76"/>
    <mergeCell ref="R75:R76"/>
    <mergeCell ref="S75:S76"/>
    <mergeCell ref="T75:T76"/>
    <mergeCell ref="U75:U76"/>
    <mergeCell ref="V75:V76"/>
    <mergeCell ref="A75:A76"/>
    <mergeCell ref="B75:B76"/>
    <mergeCell ref="C75:C76"/>
    <mergeCell ref="D75:D76"/>
    <mergeCell ref="L75:L76"/>
    <mergeCell ref="M75:M76"/>
    <mergeCell ref="N75:N76"/>
    <mergeCell ref="O77:O78"/>
    <mergeCell ref="P77:P78"/>
    <mergeCell ref="Q77:Q78"/>
    <mergeCell ref="R77:R78"/>
    <mergeCell ref="S77:S78"/>
    <mergeCell ref="T77:T78"/>
    <mergeCell ref="U77:U78"/>
    <mergeCell ref="V77:V78"/>
    <mergeCell ref="A77:A78"/>
    <mergeCell ref="B77:B78"/>
    <mergeCell ref="C77:C78"/>
    <mergeCell ref="D77:D78"/>
    <mergeCell ref="L77:L78"/>
    <mergeCell ref="M77:M78"/>
    <mergeCell ref="N77:N78"/>
    <mergeCell ref="O79:O80"/>
    <mergeCell ref="P79:P80"/>
    <mergeCell ref="Q79:Q80"/>
    <mergeCell ref="R79:R80"/>
    <mergeCell ref="S79:S80"/>
    <mergeCell ref="T79:T80"/>
    <mergeCell ref="U79:U80"/>
    <mergeCell ref="V79:V80"/>
    <mergeCell ref="A79:A80"/>
    <mergeCell ref="B79:B80"/>
    <mergeCell ref="C79:C80"/>
    <mergeCell ref="D79:D80"/>
    <mergeCell ref="L79:L80"/>
    <mergeCell ref="M79:M80"/>
    <mergeCell ref="N79:N80"/>
    <mergeCell ref="O81:O82"/>
    <mergeCell ref="P81:P82"/>
    <mergeCell ref="Q81:Q82"/>
    <mergeCell ref="R81:R82"/>
    <mergeCell ref="S81:S82"/>
    <mergeCell ref="T81:T82"/>
    <mergeCell ref="U81:U82"/>
    <mergeCell ref="V81:V82"/>
    <mergeCell ref="A81:A82"/>
    <mergeCell ref="B81:B82"/>
    <mergeCell ref="C81:C82"/>
    <mergeCell ref="D81:D82"/>
    <mergeCell ref="L81:L82"/>
    <mergeCell ref="M81:M82"/>
    <mergeCell ref="N81:N82"/>
    <mergeCell ref="O83:O84"/>
    <mergeCell ref="P83:P84"/>
    <mergeCell ref="Q83:Q84"/>
    <mergeCell ref="R83:R84"/>
    <mergeCell ref="S83:S84"/>
    <mergeCell ref="T83:T84"/>
    <mergeCell ref="U83:U84"/>
    <mergeCell ref="V83:V84"/>
    <mergeCell ref="A83:A84"/>
    <mergeCell ref="B83:B84"/>
    <mergeCell ref="C83:C84"/>
    <mergeCell ref="D83:D84"/>
    <mergeCell ref="L83:L84"/>
    <mergeCell ref="M83:M84"/>
    <mergeCell ref="N83:N84"/>
    <mergeCell ref="O85:O86"/>
    <mergeCell ref="P85:P86"/>
    <mergeCell ref="Q85:Q86"/>
    <mergeCell ref="R85:R86"/>
    <mergeCell ref="S85:S86"/>
    <mergeCell ref="T85:T86"/>
    <mergeCell ref="U85:U86"/>
    <mergeCell ref="V85:V86"/>
    <mergeCell ref="A85:A86"/>
    <mergeCell ref="B85:B86"/>
    <mergeCell ref="C85:C86"/>
    <mergeCell ref="D85:D86"/>
    <mergeCell ref="L85:L86"/>
    <mergeCell ref="M85:M86"/>
    <mergeCell ref="N85:N86"/>
    <mergeCell ref="O87:O88"/>
    <mergeCell ref="P87:P88"/>
    <mergeCell ref="Q87:Q88"/>
    <mergeCell ref="R87:R88"/>
    <mergeCell ref="S87:S88"/>
    <mergeCell ref="T87:T88"/>
    <mergeCell ref="U87:U88"/>
    <mergeCell ref="V87:V88"/>
    <mergeCell ref="A87:A88"/>
    <mergeCell ref="B87:B88"/>
    <mergeCell ref="C87:C88"/>
    <mergeCell ref="D87:D88"/>
    <mergeCell ref="L87:L88"/>
    <mergeCell ref="M87:M88"/>
    <mergeCell ref="N87:N88"/>
    <mergeCell ref="O89:O90"/>
    <mergeCell ref="P89:P90"/>
    <mergeCell ref="Q89:Q90"/>
    <mergeCell ref="R89:R90"/>
    <mergeCell ref="S89:S90"/>
    <mergeCell ref="T89:T90"/>
    <mergeCell ref="U89:U90"/>
    <mergeCell ref="V89:V90"/>
    <mergeCell ref="A89:A90"/>
    <mergeCell ref="B89:B90"/>
    <mergeCell ref="C89:C90"/>
    <mergeCell ref="D89:D90"/>
    <mergeCell ref="L89:L90"/>
    <mergeCell ref="M89:M90"/>
    <mergeCell ref="N89:N90"/>
    <mergeCell ref="O91:O92"/>
    <mergeCell ref="P91:P92"/>
    <mergeCell ref="Q91:Q92"/>
    <mergeCell ref="R91:R92"/>
    <mergeCell ref="S91:S92"/>
    <mergeCell ref="T91:T92"/>
    <mergeCell ref="U91:U92"/>
    <mergeCell ref="V91:V92"/>
    <mergeCell ref="A91:A92"/>
    <mergeCell ref="B91:B92"/>
    <mergeCell ref="C91:C92"/>
    <mergeCell ref="D91:D92"/>
    <mergeCell ref="L91:L92"/>
    <mergeCell ref="M91:M92"/>
    <mergeCell ref="N91:N92"/>
    <mergeCell ref="O93:O94"/>
    <mergeCell ref="P93:P94"/>
    <mergeCell ref="Q93:Q94"/>
    <mergeCell ref="R93:R94"/>
    <mergeCell ref="S93:S94"/>
    <mergeCell ref="T93:T94"/>
    <mergeCell ref="U93:U94"/>
    <mergeCell ref="V93:V94"/>
    <mergeCell ref="A93:A94"/>
    <mergeCell ref="B93:B94"/>
    <mergeCell ref="C93:C94"/>
    <mergeCell ref="D93:D94"/>
    <mergeCell ref="L93:L94"/>
    <mergeCell ref="M93:M94"/>
    <mergeCell ref="N93:N94"/>
    <mergeCell ref="O95:O96"/>
    <mergeCell ref="P95:P96"/>
    <mergeCell ref="Q95:Q96"/>
    <mergeCell ref="R95:R96"/>
    <mergeCell ref="S95:S96"/>
    <mergeCell ref="T95:T96"/>
    <mergeCell ref="U95:U96"/>
    <mergeCell ref="V95:V96"/>
    <mergeCell ref="A95:A96"/>
    <mergeCell ref="B95:B96"/>
    <mergeCell ref="C95:C96"/>
    <mergeCell ref="D95:D96"/>
    <mergeCell ref="L95:L96"/>
    <mergeCell ref="M95:M96"/>
    <mergeCell ref="N95:N96"/>
    <mergeCell ref="O97:O98"/>
    <mergeCell ref="P97:P98"/>
    <mergeCell ref="Q97:Q98"/>
    <mergeCell ref="R97:R98"/>
    <mergeCell ref="S97:S98"/>
    <mergeCell ref="T97:T98"/>
    <mergeCell ref="U97:U98"/>
    <mergeCell ref="V97:V98"/>
    <mergeCell ref="A97:A98"/>
    <mergeCell ref="B97:B98"/>
    <mergeCell ref="C97:C98"/>
    <mergeCell ref="D97:D98"/>
    <mergeCell ref="L97:L98"/>
    <mergeCell ref="M97:M98"/>
    <mergeCell ref="N97:N98"/>
    <mergeCell ref="O99:O100"/>
    <mergeCell ref="P99:P100"/>
    <mergeCell ref="Q99:Q100"/>
    <mergeCell ref="R99:R100"/>
    <mergeCell ref="S99:S100"/>
    <mergeCell ref="T99:T100"/>
    <mergeCell ref="U99:U100"/>
    <mergeCell ref="V99:V100"/>
    <mergeCell ref="A99:A100"/>
    <mergeCell ref="B99:B100"/>
    <mergeCell ref="C99:C100"/>
    <mergeCell ref="D99:D100"/>
    <mergeCell ref="L99:L100"/>
    <mergeCell ref="M99:M100"/>
    <mergeCell ref="N99:N100"/>
    <mergeCell ref="O101:O102"/>
    <mergeCell ref="P101:P102"/>
    <mergeCell ref="Q101:Q102"/>
    <mergeCell ref="R101:R102"/>
    <mergeCell ref="S101:S102"/>
    <mergeCell ref="T101:T102"/>
    <mergeCell ref="U101:U102"/>
    <mergeCell ref="V101:V102"/>
    <mergeCell ref="A101:A102"/>
    <mergeCell ref="B101:B102"/>
    <mergeCell ref="C101:C102"/>
    <mergeCell ref="D101:D102"/>
    <mergeCell ref="L101:L102"/>
    <mergeCell ref="M101:M102"/>
    <mergeCell ref="N101:N102"/>
    <mergeCell ref="O103:O104"/>
    <mergeCell ref="P103:P104"/>
    <mergeCell ref="Q103:Q104"/>
    <mergeCell ref="R103:R104"/>
    <mergeCell ref="S103:S104"/>
    <mergeCell ref="T103:T104"/>
    <mergeCell ref="U103:U104"/>
    <mergeCell ref="V103:V104"/>
    <mergeCell ref="A103:A104"/>
    <mergeCell ref="B103:B104"/>
    <mergeCell ref="C103:C104"/>
    <mergeCell ref="D103:D104"/>
    <mergeCell ref="L103:L104"/>
    <mergeCell ref="M103:M104"/>
    <mergeCell ref="N103:N104"/>
    <mergeCell ref="O105:O106"/>
    <mergeCell ref="P105:P106"/>
    <mergeCell ref="Q105:Q106"/>
    <mergeCell ref="R105:R106"/>
    <mergeCell ref="S105:S106"/>
    <mergeCell ref="T105:T106"/>
    <mergeCell ref="U105:U106"/>
    <mergeCell ref="V105:V106"/>
    <mergeCell ref="A105:A106"/>
    <mergeCell ref="B105:B106"/>
    <mergeCell ref="C105:C106"/>
    <mergeCell ref="D105:D106"/>
    <mergeCell ref="L105:L106"/>
    <mergeCell ref="M105:M106"/>
    <mergeCell ref="N105:N106"/>
    <mergeCell ref="O107:O108"/>
    <mergeCell ref="P107:P108"/>
    <mergeCell ref="Q107:Q108"/>
    <mergeCell ref="R107:R108"/>
    <mergeCell ref="S107:S108"/>
    <mergeCell ref="T107:T108"/>
    <mergeCell ref="U107:U108"/>
    <mergeCell ref="V107:V108"/>
    <mergeCell ref="A107:A108"/>
    <mergeCell ref="B107:B108"/>
    <mergeCell ref="C107:C108"/>
    <mergeCell ref="D107:D108"/>
    <mergeCell ref="L107:L108"/>
    <mergeCell ref="M107:M108"/>
    <mergeCell ref="N107:N108"/>
    <mergeCell ref="O109:O110"/>
    <mergeCell ref="P109:P110"/>
    <mergeCell ref="Q109:Q110"/>
    <mergeCell ref="R109:R110"/>
    <mergeCell ref="S109:S110"/>
    <mergeCell ref="T109:T110"/>
    <mergeCell ref="U109:U110"/>
    <mergeCell ref="V109:V110"/>
    <mergeCell ref="A109:A110"/>
    <mergeCell ref="B109:B110"/>
    <mergeCell ref="C109:C110"/>
    <mergeCell ref="D109:D110"/>
    <mergeCell ref="L109:L110"/>
    <mergeCell ref="M109:M110"/>
    <mergeCell ref="N109:N110"/>
    <mergeCell ref="O111:O112"/>
    <mergeCell ref="P111:P112"/>
    <mergeCell ref="Q111:Q112"/>
    <mergeCell ref="R111:R112"/>
    <mergeCell ref="S111:S112"/>
    <mergeCell ref="T111:T112"/>
    <mergeCell ref="U111:U112"/>
    <mergeCell ref="V111:V112"/>
    <mergeCell ref="A111:A112"/>
    <mergeCell ref="B111:B112"/>
    <mergeCell ref="C111:C112"/>
    <mergeCell ref="D111:D112"/>
    <mergeCell ref="L111:L112"/>
    <mergeCell ref="M111:M112"/>
    <mergeCell ref="N111:N112"/>
    <mergeCell ref="O113:O114"/>
    <mergeCell ref="P113:P114"/>
    <mergeCell ref="Q113:Q114"/>
    <mergeCell ref="R113:R114"/>
    <mergeCell ref="S113:S114"/>
    <mergeCell ref="T113:T114"/>
    <mergeCell ref="U113:U114"/>
    <mergeCell ref="V113:V114"/>
    <mergeCell ref="A113:A114"/>
    <mergeCell ref="B113:B114"/>
    <mergeCell ref="C113:C114"/>
    <mergeCell ref="D113:D114"/>
    <mergeCell ref="L113:L114"/>
    <mergeCell ref="M113:M114"/>
    <mergeCell ref="N113:N114"/>
    <mergeCell ref="O115:O116"/>
    <mergeCell ref="P115:P116"/>
    <mergeCell ref="Q115:Q116"/>
    <mergeCell ref="R115:R116"/>
    <mergeCell ref="S115:S116"/>
    <mergeCell ref="T115:T116"/>
    <mergeCell ref="U115:U116"/>
    <mergeCell ref="V115:V116"/>
    <mergeCell ref="A115:A116"/>
    <mergeCell ref="B115:B116"/>
    <mergeCell ref="C115:C116"/>
    <mergeCell ref="D115:D116"/>
    <mergeCell ref="L115:L116"/>
    <mergeCell ref="M115:M116"/>
    <mergeCell ref="N115:N116"/>
    <mergeCell ref="O117:O118"/>
    <mergeCell ref="P117:P118"/>
    <mergeCell ref="Q117:Q118"/>
    <mergeCell ref="R117:R118"/>
    <mergeCell ref="S117:S118"/>
    <mergeCell ref="T117:T118"/>
    <mergeCell ref="U117:U118"/>
    <mergeCell ref="V117:V118"/>
    <mergeCell ref="A117:A118"/>
    <mergeCell ref="B117:B118"/>
    <mergeCell ref="C117:C118"/>
    <mergeCell ref="D117:D118"/>
    <mergeCell ref="L117:L118"/>
    <mergeCell ref="M117:M118"/>
    <mergeCell ref="N117:N118"/>
    <mergeCell ref="O119:O120"/>
    <mergeCell ref="P119:P120"/>
    <mergeCell ref="Q119:Q120"/>
    <mergeCell ref="R119:R120"/>
    <mergeCell ref="S119:S120"/>
    <mergeCell ref="T119:T120"/>
    <mergeCell ref="U119:U120"/>
    <mergeCell ref="V119:V120"/>
    <mergeCell ref="A119:A120"/>
    <mergeCell ref="B119:B120"/>
    <mergeCell ref="C119:C120"/>
    <mergeCell ref="D119:D120"/>
    <mergeCell ref="L119:L120"/>
    <mergeCell ref="M119:M120"/>
    <mergeCell ref="N119:N120"/>
    <mergeCell ref="O121:O122"/>
    <mergeCell ref="P121:P122"/>
    <mergeCell ref="Q121:Q122"/>
    <mergeCell ref="R121:R122"/>
    <mergeCell ref="S121:S122"/>
    <mergeCell ref="T121:T122"/>
    <mergeCell ref="U121:U122"/>
    <mergeCell ref="V121:V122"/>
    <mergeCell ref="A121:A122"/>
    <mergeCell ref="B121:B122"/>
    <mergeCell ref="C121:C122"/>
    <mergeCell ref="D121:D122"/>
    <mergeCell ref="L121:L122"/>
    <mergeCell ref="M121:M122"/>
    <mergeCell ref="N121:N122"/>
    <mergeCell ref="O123:O124"/>
    <mergeCell ref="P123:P124"/>
    <mergeCell ref="Q123:Q124"/>
    <mergeCell ref="R123:R124"/>
    <mergeCell ref="S123:S124"/>
    <mergeCell ref="T123:T124"/>
    <mergeCell ref="U123:U124"/>
    <mergeCell ref="V123:V124"/>
    <mergeCell ref="A123:A124"/>
    <mergeCell ref="B123:B124"/>
    <mergeCell ref="C123:C124"/>
    <mergeCell ref="D123:D124"/>
    <mergeCell ref="L123:L124"/>
    <mergeCell ref="M123:M124"/>
    <mergeCell ref="N123:N124"/>
    <mergeCell ref="O125:O126"/>
    <mergeCell ref="P125:P126"/>
    <mergeCell ref="Q125:Q126"/>
    <mergeCell ref="R125:R126"/>
    <mergeCell ref="S125:S126"/>
    <mergeCell ref="T125:T126"/>
    <mergeCell ref="U125:U126"/>
    <mergeCell ref="V125:V126"/>
    <mergeCell ref="A125:A126"/>
    <mergeCell ref="B125:B126"/>
    <mergeCell ref="C125:C126"/>
    <mergeCell ref="D125:D126"/>
    <mergeCell ref="L125:L126"/>
    <mergeCell ref="M125:M126"/>
    <mergeCell ref="N125:N126"/>
    <mergeCell ref="O127:O128"/>
    <mergeCell ref="P127:P128"/>
    <mergeCell ref="Q127:Q128"/>
    <mergeCell ref="R127:R128"/>
    <mergeCell ref="S127:S128"/>
    <mergeCell ref="T127:T128"/>
    <mergeCell ref="U127:U128"/>
    <mergeCell ref="V127:V128"/>
    <mergeCell ref="A127:A128"/>
    <mergeCell ref="B127:B128"/>
    <mergeCell ref="C127:C128"/>
    <mergeCell ref="D127:D128"/>
    <mergeCell ref="L127:L128"/>
    <mergeCell ref="M127:M128"/>
    <mergeCell ref="N127:N128"/>
    <mergeCell ref="O129:O130"/>
    <mergeCell ref="P129:P130"/>
    <mergeCell ref="Q129:Q130"/>
    <mergeCell ref="R129:R130"/>
    <mergeCell ref="S129:S130"/>
    <mergeCell ref="T129:T130"/>
    <mergeCell ref="U129:U130"/>
    <mergeCell ref="V129:V130"/>
    <mergeCell ref="A129:A130"/>
    <mergeCell ref="B129:B130"/>
    <mergeCell ref="C129:C130"/>
    <mergeCell ref="D129:D130"/>
    <mergeCell ref="L129:L130"/>
    <mergeCell ref="M129:M130"/>
    <mergeCell ref="N129:N130"/>
    <mergeCell ref="O131:O132"/>
    <mergeCell ref="P131:P132"/>
    <mergeCell ref="Q131:Q132"/>
    <mergeCell ref="R131:R132"/>
    <mergeCell ref="S131:S132"/>
    <mergeCell ref="T131:T132"/>
    <mergeCell ref="U131:U132"/>
    <mergeCell ref="V131:V132"/>
    <mergeCell ref="A131:A132"/>
    <mergeCell ref="B131:B132"/>
    <mergeCell ref="C131:C132"/>
    <mergeCell ref="D131:D132"/>
    <mergeCell ref="L131:L132"/>
    <mergeCell ref="M131:M132"/>
    <mergeCell ref="N131:N132"/>
    <mergeCell ref="O133:O134"/>
    <mergeCell ref="P133:P134"/>
    <mergeCell ref="Q133:Q134"/>
    <mergeCell ref="R133:R134"/>
    <mergeCell ref="S133:S134"/>
    <mergeCell ref="T133:T134"/>
    <mergeCell ref="U133:U134"/>
    <mergeCell ref="V133:V134"/>
    <mergeCell ref="A133:A134"/>
    <mergeCell ref="B133:B134"/>
    <mergeCell ref="C133:C134"/>
    <mergeCell ref="D133:D134"/>
    <mergeCell ref="L133:L134"/>
    <mergeCell ref="M133:M134"/>
    <mergeCell ref="N133:N134"/>
    <mergeCell ref="O135:O136"/>
    <mergeCell ref="P135:P136"/>
    <mergeCell ref="Q135:Q136"/>
    <mergeCell ref="R135:R136"/>
    <mergeCell ref="S135:S136"/>
    <mergeCell ref="T135:T136"/>
    <mergeCell ref="U135:U136"/>
    <mergeCell ref="V135:V136"/>
    <mergeCell ref="A135:A136"/>
    <mergeCell ref="B135:B136"/>
    <mergeCell ref="C135:C136"/>
    <mergeCell ref="D135:D136"/>
    <mergeCell ref="L135:L136"/>
    <mergeCell ref="M135:M136"/>
    <mergeCell ref="N135:N136"/>
    <mergeCell ref="O137:O138"/>
    <mergeCell ref="P137:P138"/>
    <mergeCell ref="Q137:Q138"/>
    <mergeCell ref="R137:R138"/>
    <mergeCell ref="S137:S138"/>
    <mergeCell ref="T137:T138"/>
    <mergeCell ref="U137:U138"/>
    <mergeCell ref="V137:V138"/>
    <mergeCell ref="A137:A138"/>
    <mergeCell ref="B137:B138"/>
    <mergeCell ref="C137:C138"/>
    <mergeCell ref="D137:D138"/>
    <mergeCell ref="L137:L138"/>
    <mergeCell ref="M137:M138"/>
    <mergeCell ref="N137:N138"/>
    <mergeCell ref="O139:O140"/>
    <mergeCell ref="P139:P140"/>
    <mergeCell ref="Q139:Q140"/>
    <mergeCell ref="R139:R140"/>
    <mergeCell ref="S139:S140"/>
    <mergeCell ref="T139:T140"/>
    <mergeCell ref="U139:U140"/>
    <mergeCell ref="V139:V140"/>
    <mergeCell ref="A139:A140"/>
    <mergeCell ref="B139:B140"/>
    <mergeCell ref="C139:C140"/>
    <mergeCell ref="D139:D140"/>
    <mergeCell ref="L139:L140"/>
    <mergeCell ref="M139:M140"/>
    <mergeCell ref="N139:N140"/>
    <mergeCell ref="O141:O142"/>
    <mergeCell ref="P141:P142"/>
    <mergeCell ref="Q141:Q142"/>
    <mergeCell ref="R141:R142"/>
    <mergeCell ref="S141:S142"/>
    <mergeCell ref="T141:T142"/>
    <mergeCell ref="U141:U142"/>
    <mergeCell ref="V141:V142"/>
    <mergeCell ref="A141:A142"/>
    <mergeCell ref="B141:B142"/>
    <mergeCell ref="C141:C142"/>
    <mergeCell ref="D141:D142"/>
    <mergeCell ref="L141:L142"/>
    <mergeCell ref="M141:M142"/>
    <mergeCell ref="N141:N142"/>
    <mergeCell ref="O143:O144"/>
    <mergeCell ref="P143:P144"/>
    <mergeCell ref="Q143:Q144"/>
    <mergeCell ref="R143:R144"/>
    <mergeCell ref="S143:S144"/>
    <mergeCell ref="T143:T144"/>
    <mergeCell ref="U143:U144"/>
    <mergeCell ref="V143:V144"/>
    <mergeCell ref="A143:A144"/>
    <mergeCell ref="B143:B144"/>
    <mergeCell ref="C143:C144"/>
    <mergeCell ref="D143:D144"/>
    <mergeCell ref="L143:L144"/>
    <mergeCell ref="M143:M144"/>
    <mergeCell ref="N143:N144"/>
    <mergeCell ref="O145:O146"/>
    <mergeCell ref="P145:P146"/>
    <mergeCell ref="Q145:Q146"/>
    <mergeCell ref="R145:R146"/>
    <mergeCell ref="S145:S146"/>
    <mergeCell ref="T145:T146"/>
    <mergeCell ref="U145:U146"/>
    <mergeCell ref="V145:V146"/>
    <mergeCell ref="A145:A146"/>
    <mergeCell ref="B145:B146"/>
    <mergeCell ref="C145:C146"/>
    <mergeCell ref="D145:D146"/>
    <mergeCell ref="L145:L146"/>
    <mergeCell ref="M145:M146"/>
    <mergeCell ref="N145:N146"/>
    <mergeCell ref="O147:O148"/>
    <mergeCell ref="P147:P148"/>
    <mergeCell ref="Q147:Q148"/>
    <mergeCell ref="R147:R148"/>
    <mergeCell ref="S147:S148"/>
    <mergeCell ref="T147:T148"/>
    <mergeCell ref="U147:U148"/>
    <mergeCell ref="V147:V148"/>
    <mergeCell ref="A147:A148"/>
    <mergeCell ref="B147:B148"/>
    <mergeCell ref="C147:C148"/>
    <mergeCell ref="D147:D148"/>
    <mergeCell ref="L147:L148"/>
    <mergeCell ref="M147:M148"/>
    <mergeCell ref="N147:N148"/>
    <mergeCell ref="O149:O150"/>
    <mergeCell ref="P149:P150"/>
    <mergeCell ref="Q149:Q150"/>
    <mergeCell ref="R149:R150"/>
    <mergeCell ref="S149:S150"/>
    <mergeCell ref="T149:T150"/>
    <mergeCell ref="U149:U150"/>
    <mergeCell ref="V149:V150"/>
    <mergeCell ref="A149:A150"/>
    <mergeCell ref="B149:B150"/>
    <mergeCell ref="C149:C150"/>
    <mergeCell ref="D149:D150"/>
    <mergeCell ref="L149:L150"/>
    <mergeCell ref="M149:M150"/>
    <mergeCell ref="N149:N150"/>
    <mergeCell ref="O151:O152"/>
    <mergeCell ref="P151:P152"/>
    <mergeCell ref="Q151:Q152"/>
    <mergeCell ref="R151:R152"/>
    <mergeCell ref="S151:S152"/>
    <mergeCell ref="T151:T152"/>
    <mergeCell ref="U151:U152"/>
    <mergeCell ref="V151:V152"/>
    <mergeCell ref="A151:A152"/>
    <mergeCell ref="B151:B152"/>
    <mergeCell ref="C151:C152"/>
    <mergeCell ref="D151:D152"/>
    <mergeCell ref="L151:L152"/>
    <mergeCell ref="M151:M152"/>
    <mergeCell ref="N151:N152"/>
    <mergeCell ref="O153:O154"/>
    <mergeCell ref="P153:P154"/>
    <mergeCell ref="Q153:Q154"/>
    <mergeCell ref="R153:R154"/>
    <mergeCell ref="S153:S154"/>
    <mergeCell ref="T153:T154"/>
    <mergeCell ref="U153:U154"/>
    <mergeCell ref="V153:V154"/>
    <mergeCell ref="A153:A154"/>
    <mergeCell ref="B153:B154"/>
    <mergeCell ref="C153:C154"/>
    <mergeCell ref="D153:D154"/>
    <mergeCell ref="L153:L154"/>
    <mergeCell ref="M153:M154"/>
    <mergeCell ref="N153:N154"/>
    <mergeCell ref="O155:O156"/>
    <mergeCell ref="P155:P156"/>
    <mergeCell ref="Q155:Q156"/>
    <mergeCell ref="R155:R156"/>
    <mergeCell ref="S155:S156"/>
    <mergeCell ref="T155:T156"/>
    <mergeCell ref="U155:U156"/>
    <mergeCell ref="V155:V156"/>
    <mergeCell ref="A155:A156"/>
    <mergeCell ref="B155:B156"/>
    <mergeCell ref="C155:C156"/>
    <mergeCell ref="D155:D156"/>
    <mergeCell ref="L155:L156"/>
    <mergeCell ref="M155:M156"/>
    <mergeCell ref="N155:N156"/>
    <mergeCell ref="O157:O158"/>
    <mergeCell ref="P157:P158"/>
    <mergeCell ref="Q157:Q158"/>
    <mergeCell ref="R157:R158"/>
    <mergeCell ref="S157:S158"/>
    <mergeCell ref="T157:T158"/>
    <mergeCell ref="U157:U158"/>
    <mergeCell ref="V157:V158"/>
    <mergeCell ref="A157:A158"/>
    <mergeCell ref="B157:B158"/>
    <mergeCell ref="C157:C158"/>
    <mergeCell ref="D157:D158"/>
    <mergeCell ref="L157:L158"/>
    <mergeCell ref="M157:M158"/>
    <mergeCell ref="N157:N158"/>
    <mergeCell ref="O159:O160"/>
    <mergeCell ref="P159:P160"/>
    <mergeCell ref="Q159:Q160"/>
    <mergeCell ref="R159:R160"/>
    <mergeCell ref="S159:S160"/>
    <mergeCell ref="T159:T160"/>
    <mergeCell ref="U159:U160"/>
    <mergeCell ref="V159:V160"/>
    <mergeCell ref="A159:A160"/>
    <mergeCell ref="B159:B160"/>
    <mergeCell ref="C159:C160"/>
    <mergeCell ref="D159:D160"/>
    <mergeCell ref="L159:L160"/>
    <mergeCell ref="M159:M160"/>
    <mergeCell ref="N159:N160"/>
    <mergeCell ref="O161:O162"/>
    <mergeCell ref="P161:P162"/>
    <mergeCell ref="Q161:Q162"/>
    <mergeCell ref="R161:R162"/>
    <mergeCell ref="S161:S162"/>
    <mergeCell ref="T161:T162"/>
    <mergeCell ref="U161:U162"/>
    <mergeCell ref="V161:V162"/>
    <mergeCell ref="A161:A162"/>
    <mergeCell ref="B161:B162"/>
    <mergeCell ref="C161:C162"/>
    <mergeCell ref="D161:D162"/>
    <mergeCell ref="L161:L162"/>
    <mergeCell ref="M161:M162"/>
    <mergeCell ref="N161:N162"/>
    <mergeCell ref="O163:O164"/>
    <mergeCell ref="P163:P164"/>
    <mergeCell ref="Q163:Q164"/>
    <mergeCell ref="R163:R164"/>
    <mergeCell ref="S163:S164"/>
    <mergeCell ref="T163:T164"/>
    <mergeCell ref="U163:U164"/>
    <mergeCell ref="V163:V164"/>
    <mergeCell ref="A163:A164"/>
    <mergeCell ref="B163:B164"/>
    <mergeCell ref="C163:C164"/>
    <mergeCell ref="D163:D164"/>
    <mergeCell ref="L163:L164"/>
    <mergeCell ref="M163:M164"/>
    <mergeCell ref="N163:N164"/>
    <mergeCell ref="O165:O166"/>
    <mergeCell ref="P165:P166"/>
    <mergeCell ref="Q165:Q166"/>
    <mergeCell ref="R165:R166"/>
    <mergeCell ref="S165:S166"/>
    <mergeCell ref="T165:T166"/>
    <mergeCell ref="U165:U166"/>
    <mergeCell ref="V165:V166"/>
    <mergeCell ref="A165:A166"/>
    <mergeCell ref="B165:B166"/>
    <mergeCell ref="C165:C166"/>
    <mergeCell ref="D165:D166"/>
    <mergeCell ref="L165:L166"/>
    <mergeCell ref="M165:M166"/>
    <mergeCell ref="N165:N166"/>
    <mergeCell ref="O167:O168"/>
    <mergeCell ref="P167:P168"/>
    <mergeCell ref="Q167:Q168"/>
    <mergeCell ref="R167:R168"/>
    <mergeCell ref="S167:S168"/>
    <mergeCell ref="T167:T168"/>
    <mergeCell ref="U167:U168"/>
    <mergeCell ref="V167:V168"/>
    <mergeCell ref="A167:A168"/>
    <mergeCell ref="B167:B168"/>
    <mergeCell ref="C167:C168"/>
    <mergeCell ref="D167:D168"/>
    <mergeCell ref="L167:L168"/>
    <mergeCell ref="M167:M168"/>
    <mergeCell ref="N167:N168"/>
    <mergeCell ref="O169:O170"/>
    <mergeCell ref="P169:P170"/>
    <mergeCell ref="Q169:Q170"/>
    <mergeCell ref="R169:R170"/>
    <mergeCell ref="S169:S170"/>
    <mergeCell ref="T169:T170"/>
    <mergeCell ref="U169:U170"/>
    <mergeCell ref="V169:V170"/>
    <mergeCell ref="A169:A170"/>
    <mergeCell ref="B169:B170"/>
    <mergeCell ref="C169:C170"/>
    <mergeCell ref="D169:D170"/>
    <mergeCell ref="L169:L170"/>
    <mergeCell ref="M169:M170"/>
    <mergeCell ref="N169:N170"/>
    <mergeCell ref="O171:O172"/>
    <mergeCell ref="P171:P172"/>
    <mergeCell ref="Q171:Q172"/>
    <mergeCell ref="R171:R172"/>
    <mergeCell ref="S171:S172"/>
    <mergeCell ref="T171:T172"/>
    <mergeCell ref="U171:U172"/>
    <mergeCell ref="V171:V172"/>
    <mergeCell ref="A171:A172"/>
    <mergeCell ref="B171:B172"/>
    <mergeCell ref="C171:C172"/>
    <mergeCell ref="D171:D172"/>
    <mergeCell ref="L171:L172"/>
    <mergeCell ref="M171:M172"/>
    <mergeCell ref="N171:N172"/>
    <mergeCell ref="O173:O174"/>
    <mergeCell ref="P173:P174"/>
    <mergeCell ref="Q173:Q174"/>
    <mergeCell ref="R173:R174"/>
    <mergeCell ref="S173:S174"/>
    <mergeCell ref="T173:T174"/>
    <mergeCell ref="U173:U174"/>
    <mergeCell ref="V173:V174"/>
    <mergeCell ref="A173:A174"/>
    <mergeCell ref="B173:B174"/>
    <mergeCell ref="C173:C174"/>
    <mergeCell ref="D173:D174"/>
    <mergeCell ref="L173:L174"/>
    <mergeCell ref="M173:M174"/>
    <mergeCell ref="N173:N174"/>
    <mergeCell ref="O175:O176"/>
    <mergeCell ref="P175:P176"/>
    <mergeCell ref="Q175:Q176"/>
    <mergeCell ref="R175:R176"/>
    <mergeCell ref="S175:S176"/>
    <mergeCell ref="T175:T176"/>
    <mergeCell ref="U175:U176"/>
    <mergeCell ref="V175:V176"/>
    <mergeCell ref="A175:A176"/>
    <mergeCell ref="B175:B176"/>
    <mergeCell ref="C175:C176"/>
    <mergeCell ref="D175:D176"/>
    <mergeCell ref="L175:L176"/>
    <mergeCell ref="M175:M176"/>
    <mergeCell ref="N175:N176"/>
    <mergeCell ref="O177:O178"/>
    <mergeCell ref="P177:P178"/>
    <mergeCell ref="Q177:Q178"/>
    <mergeCell ref="R177:R178"/>
    <mergeCell ref="S177:S178"/>
    <mergeCell ref="T177:T178"/>
    <mergeCell ref="U177:U178"/>
    <mergeCell ref="V177:V178"/>
    <mergeCell ref="A177:A178"/>
    <mergeCell ref="B177:B178"/>
    <mergeCell ref="C177:C178"/>
    <mergeCell ref="D177:D178"/>
    <mergeCell ref="L177:L178"/>
    <mergeCell ref="M177:M178"/>
    <mergeCell ref="N177:N178"/>
    <mergeCell ref="O179:O180"/>
    <mergeCell ref="P179:P180"/>
    <mergeCell ref="Q179:Q180"/>
    <mergeCell ref="R179:R180"/>
    <mergeCell ref="S179:S180"/>
    <mergeCell ref="T179:T180"/>
    <mergeCell ref="U179:U180"/>
    <mergeCell ref="V179:V180"/>
    <mergeCell ref="A179:A180"/>
    <mergeCell ref="B179:B180"/>
    <mergeCell ref="C179:C180"/>
    <mergeCell ref="D179:D180"/>
    <mergeCell ref="L179:L180"/>
    <mergeCell ref="M179:M180"/>
    <mergeCell ref="N179:N180"/>
    <mergeCell ref="O181:O182"/>
    <mergeCell ref="P181:P182"/>
    <mergeCell ref="Q181:Q182"/>
    <mergeCell ref="R181:R182"/>
    <mergeCell ref="S181:S182"/>
    <mergeCell ref="T181:T182"/>
    <mergeCell ref="U181:U182"/>
    <mergeCell ref="V181:V182"/>
    <mergeCell ref="A181:A182"/>
    <mergeCell ref="B181:B182"/>
    <mergeCell ref="C181:C182"/>
    <mergeCell ref="D181:D182"/>
    <mergeCell ref="L181:L182"/>
    <mergeCell ref="M181:M182"/>
    <mergeCell ref="N181:N182"/>
    <mergeCell ref="O183:O184"/>
    <mergeCell ref="P183:P184"/>
    <mergeCell ref="Q183:Q184"/>
    <mergeCell ref="R183:R184"/>
    <mergeCell ref="S183:S184"/>
    <mergeCell ref="T183:T184"/>
    <mergeCell ref="U183:U184"/>
    <mergeCell ref="V183:V184"/>
    <mergeCell ref="A183:A184"/>
    <mergeCell ref="B183:B184"/>
    <mergeCell ref="C183:C184"/>
    <mergeCell ref="D183:D184"/>
    <mergeCell ref="L183:L184"/>
    <mergeCell ref="M183:M184"/>
    <mergeCell ref="N183:N184"/>
    <mergeCell ref="O185:O186"/>
    <mergeCell ref="P185:P186"/>
    <mergeCell ref="Q185:Q186"/>
    <mergeCell ref="R185:R186"/>
    <mergeCell ref="S185:S186"/>
    <mergeCell ref="T185:T186"/>
    <mergeCell ref="U185:U186"/>
    <mergeCell ref="V185:V186"/>
    <mergeCell ref="A185:A186"/>
    <mergeCell ref="B185:B186"/>
    <mergeCell ref="C185:C186"/>
    <mergeCell ref="D185:D186"/>
    <mergeCell ref="L185:L186"/>
    <mergeCell ref="M185:M186"/>
    <mergeCell ref="N185:N186"/>
    <mergeCell ref="O187:O188"/>
    <mergeCell ref="P187:P188"/>
    <mergeCell ref="Q187:Q188"/>
    <mergeCell ref="R187:R188"/>
    <mergeCell ref="S187:S188"/>
    <mergeCell ref="T187:T188"/>
    <mergeCell ref="U187:U188"/>
    <mergeCell ref="V187:V188"/>
    <mergeCell ref="A187:A188"/>
    <mergeCell ref="B187:B188"/>
    <mergeCell ref="C187:C188"/>
    <mergeCell ref="D187:D188"/>
    <mergeCell ref="L187:L188"/>
    <mergeCell ref="M187:M188"/>
    <mergeCell ref="N187:N188"/>
    <mergeCell ref="O189:O190"/>
    <mergeCell ref="P189:P190"/>
    <mergeCell ref="Q189:Q190"/>
    <mergeCell ref="R189:R190"/>
    <mergeCell ref="S189:S190"/>
    <mergeCell ref="T189:T190"/>
    <mergeCell ref="U189:U190"/>
    <mergeCell ref="V189:V190"/>
    <mergeCell ref="A189:A190"/>
    <mergeCell ref="B189:B190"/>
    <mergeCell ref="C189:C190"/>
    <mergeCell ref="D189:D190"/>
    <mergeCell ref="L189:L190"/>
    <mergeCell ref="M189:M190"/>
    <mergeCell ref="N189:N190"/>
    <mergeCell ref="O191:O192"/>
    <mergeCell ref="P191:P192"/>
    <mergeCell ref="Q191:Q192"/>
    <mergeCell ref="R191:R192"/>
    <mergeCell ref="S191:S192"/>
    <mergeCell ref="T191:T192"/>
    <mergeCell ref="U191:U192"/>
    <mergeCell ref="V191:V192"/>
    <mergeCell ref="A191:A192"/>
    <mergeCell ref="B191:B192"/>
    <mergeCell ref="C191:C192"/>
    <mergeCell ref="D191:D192"/>
    <mergeCell ref="L191:L192"/>
    <mergeCell ref="M191:M192"/>
    <mergeCell ref="N191:N192"/>
    <mergeCell ref="O193:O194"/>
    <mergeCell ref="P193:P194"/>
    <mergeCell ref="Q193:Q194"/>
    <mergeCell ref="R193:R194"/>
    <mergeCell ref="S193:S194"/>
    <mergeCell ref="T193:T194"/>
    <mergeCell ref="U193:U194"/>
    <mergeCell ref="V193:V194"/>
    <mergeCell ref="A193:A194"/>
    <mergeCell ref="B193:B194"/>
    <mergeCell ref="C193:C194"/>
    <mergeCell ref="D193:D194"/>
    <mergeCell ref="L193:L194"/>
    <mergeCell ref="M193:M194"/>
    <mergeCell ref="N193:N194"/>
    <mergeCell ref="O195:O196"/>
    <mergeCell ref="P195:P196"/>
    <mergeCell ref="Q195:Q196"/>
    <mergeCell ref="R195:R196"/>
    <mergeCell ref="S195:S196"/>
    <mergeCell ref="T195:T196"/>
    <mergeCell ref="U195:U196"/>
    <mergeCell ref="V195:V196"/>
    <mergeCell ref="A195:A196"/>
    <mergeCell ref="B195:B196"/>
    <mergeCell ref="C195:C196"/>
    <mergeCell ref="D195:D196"/>
    <mergeCell ref="L195:L196"/>
    <mergeCell ref="M195:M196"/>
    <mergeCell ref="N195:N196"/>
    <mergeCell ref="O197:O198"/>
    <mergeCell ref="P197:P198"/>
    <mergeCell ref="Q197:Q198"/>
    <mergeCell ref="R197:R198"/>
    <mergeCell ref="S197:S198"/>
    <mergeCell ref="T197:T198"/>
    <mergeCell ref="U197:U198"/>
    <mergeCell ref="V197:V198"/>
    <mergeCell ref="A197:A198"/>
    <mergeCell ref="B197:B198"/>
    <mergeCell ref="C197:C198"/>
    <mergeCell ref="D197:D198"/>
    <mergeCell ref="L197:L198"/>
    <mergeCell ref="M197:M198"/>
    <mergeCell ref="N197:N198"/>
    <mergeCell ref="O199:O200"/>
    <mergeCell ref="P199:P200"/>
    <mergeCell ref="Q199:Q200"/>
    <mergeCell ref="R199:R200"/>
    <mergeCell ref="S199:S200"/>
    <mergeCell ref="T199:T200"/>
    <mergeCell ref="U199:U200"/>
    <mergeCell ref="V199:V200"/>
    <mergeCell ref="A199:A200"/>
    <mergeCell ref="B199:B200"/>
    <mergeCell ref="C199:C200"/>
    <mergeCell ref="D199:D200"/>
    <mergeCell ref="L199:L200"/>
    <mergeCell ref="M199:M200"/>
    <mergeCell ref="N199:N200"/>
    <mergeCell ref="O201:O202"/>
    <mergeCell ref="P201:P202"/>
    <mergeCell ref="Q201:Q202"/>
    <mergeCell ref="R201:R202"/>
    <mergeCell ref="S201:S202"/>
    <mergeCell ref="T201:T202"/>
    <mergeCell ref="U201:U202"/>
    <mergeCell ref="V201:V202"/>
    <mergeCell ref="A201:A202"/>
    <mergeCell ref="B201:B202"/>
    <mergeCell ref="C201:C202"/>
    <mergeCell ref="D201:D202"/>
    <mergeCell ref="L201:L202"/>
    <mergeCell ref="M201:M202"/>
    <mergeCell ref="N201:N202"/>
    <mergeCell ref="O315:O316"/>
    <mergeCell ref="P315:P316"/>
    <mergeCell ref="Q315:Q316"/>
    <mergeCell ref="R315:R316"/>
    <mergeCell ref="S315:S316"/>
    <mergeCell ref="T315:T316"/>
    <mergeCell ref="U315:U316"/>
    <mergeCell ref="V315:V316"/>
    <mergeCell ref="A315:A316"/>
    <mergeCell ref="B315:B316"/>
    <mergeCell ref="C315:C316"/>
    <mergeCell ref="D315:D316"/>
    <mergeCell ref="L315:L316"/>
    <mergeCell ref="M315:M316"/>
    <mergeCell ref="N315:N316"/>
    <mergeCell ref="O317:O318"/>
    <mergeCell ref="P317:P318"/>
    <mergeCell ref="Q317:Q318"/>
    <mergeCell ref="R317:R318"/>
    <mergeCell ref="S317:S318"/>
    <mergeCell ref="T317:T318"/>
    <mergeCell ref="U317:U318"/>
    <mergeCell ref="V317:V318"/>
    <mergeCell ref="A317:A318"/>
    <mergeCell ref="B317:B318"/>
    <mergeCell ref="C317:C318"/>
    <mergeCell ref="D317:D318"/>
    <mergeCell ref="L317:L318"/>
    <mergeCell ref="M317:M318"/>
    <mergeCell ref="N317:N318"/>
    <mergeCell ref="A324:D324"/>
    <mergeCell ref="A325:D325"/>
    <mergeCell ref="A326:D326"/>
    <mergeCell ref="A319:A320"/>
    <mergeCell ref="B319:B320"/>
    <mergeCell ref="C319:C320"/>
    <mergeCell ref="D319:D320"/>
    <mergeCell ref="L319:L320"/>
    <mergeCell ref="M319:M320"/>
    <mergeCell ref="A321:D321"/>
    <mergeCell ref="N319:N320"/>
    <mergeCell ref="M321:N321"/>
    <mergeCell ref="O321:P321"/>
    <mergeCell ref="Q321:R321"/>
    <mergeCell ref="S321:T321"/>
    <mergeCell ref="U323:U324"/>
    <mergeCell ref="U325:U326"/>
    <mergeCell ref="U341:U342"/>
    <mergeCell ref="U343:U344"/>
    <mergeCell ref="U345:U346"/>
    <mergeCell ref="U347:U348"/>
    <mergeCell ref="U349:U350"/>
    <mergeCell ref="U327:U328"/>
    <mergeCell ref="U329:U330"/>
    <mergeCell ref="U331:U332"/>
    <mergeCell ref="U333:U334"/>
    <mergeCell ref="U335:U336"/>
    <mergeCell ref="U337:U338"/>
    <mergeCell ref="U339:U340"/>
    <mergeCell ref="A1:K1"/>
    <mergeCell ref="M1:T1"/>
    <mergeCell ref="U1:V1"/>
    <mergeCell ref="M2:N2"/>
    <mergeCell ref="O2:P2"/>
    <mergeCell ref="Q2:R2"/>
    <mergeCell ref="S2:T2"/>
    <mergeCell ref="U3:U4"/>
    <mergeCell ref="V3:V4"/>
    <mergeCell ref="N3:N4"/>
    <mergeCell ref="O3:O4"/>
    <mergeCell ref="P3:P4"/>
    <mergeCell ref="Q3:Q4"/>
    <mergeCell ref="R3:R4"/>
    <mergeCell ref="S3:S4"/>
    <mergeCell ref="T3:T4"/>
    <mergeCell ref="E2:K2"/>
    <mergeCell ref="A3:A4"/>
    <mergeCell ref="B3:B4"/>
    <mergeCell ref="C3:C4"/>
    <mergeCell ref="D3:D4"/>
    <mergeCell ref="L3:L4"/>
    <mergeCell ref="M3:M4"/>
    <mergeCell ref="O5:O6"/>
    <mergeCell ref="P5:P6"/>
    <mergeCell ref="Q5:Q6"/>
    <mergeCell ref="R5:R6"/>
    <mergeCell ref="S5:S6"/>
    <mergeCell ref="T5:T6"/>
    <mergeCell ref="U5:U6"/>
    <mergeCell ref="V5:V6"/>
    <mergeCell ref="A5:A6"/>
    <mergeCell ref="B5:B6"/>
    <mergeCell ref="C5:C6"/>
    <mergeCell ref="D5:D6"/>
    <mergeCell ref="L5:L6"/>
    <mergeCell ref="M5:M6"/>
    <mergeCell ref="N5:N6"/>
    <mergeCell ref="O319:O320"/>
    <mergeCell ref="P319:P320"/>
    <mergeCell ref="Q319:Q320"/>
    <mergeCell ref="R319:R320"/>
    <mergeCell ref="S319:S320"/>
    <mergeCell ref="T319:T320"/>
    <mergeCell ref="U319:U320"/>
    <mergeCell ref="V319:V320"/>
    <mergeCell ref="O301:O302"/>
    <mergeCell ref="P301:P302"/>
    <mergeCell ref="Q301:Q302"/>
    <mergeCell ref="R301:R302"/>
    <mergeCell ref="S301:S302"/>
    <mergeCell ref="T301:T302"/>
    <mergeCell ref="U301:U302"/>
    <mergeCell ref="V301:V302"/>
    <mergeCell ref="A301:A302"/>
    <mergeCell ref="B301:B302"/>
    <mergeCell ref="C301:C302"/>
    <mergeCell ref="D301:D302"/>
    <mergeCell ref="L301:L302"/>
    <mergeCell ref="M301:M302"/>
    <mergeCell ref="N301:N302"/>
    <mergeCell ref="O303:O304"/>
    <mergeCell ref="P303:P304"/>
    <mergeCell ref="Q303:Q304"/>
    <mergeCell ref="R303:R304"/>
    <mergeCell ref="S303:S304"/>
    <mergeCell ref="T303:T304"/>
    <mergeCell ref="U303:U304"/>
    <mergeCell ref="V303:V304"/>
    <mergeCell ref="A303:A304"/>
    <mergeCell ref="B303:B304"/>
    <mergeCell ref="C303:C304"/>
    <mergeCell ref="D303:D304"/>
    <mergeCell ref="L303:L304"/>
    <mergeCell ref="M303:M304"/>
    <mergeCell ref="N303:N304"/>
    <mergeCell ref="O305:O306"/>
    <mergeCell ref="P305:P306"/>
    <mergeCell ref="Q305:Q306"/>
    <mergeCell ref="R305:R306"/>
    <mergeCell ref="S305:S306"/>
    <mergeCell ref="T305:T306"/>
    <mergeCell ref="U305:U306"/>
    <mergeCell ref="V305:V306"/>
    <mergeCell ref="A305:A306"/>
    <mergeCell ref="B305:B306"/>
    <mergeCell ref="C305:C306"/>
    <mergeCell ref="D305:D306"/>
    <mergeCell ref="L305:L306"/>
    <mergeCell ref="M305:M306"/>
    <mergeCell ref="N305:N306"/>
    <mergeCell ref="O307:O308"/>
    <mergeCell ref="P307:P308"/>
    <mergeCell ref="Q307:Q308"/>
    <mergeCell ref="R307:R308"/>
    <mergeCell ref="S307:S308"/>
    <mergeCell ref="T307:T308"/>
    <mergeCell ref="U307:U308"/>
    <mergeCell ref="V307:V308"/>
    <mergeCell ref="A307:A308"/>
    <mergeCell ref="B307:B308"/>
    <mergeCell ref="C307:C308"/>
    <mergeCell ref="D307:D308"/>
    <mergeCell ref="L307:L308"/>
    <mergeCell ref="M307:M308"/>
    <mergeCell ref="N307:N308"/>
    <mergeCell ref="O309:O310"/>
    <mergeCell ref="P309:P310"/>
    <mergeCell ref="Q309:Q310"/>
    <mergeCell ref="R309:R310"/>
    <mergeCell ref="S309:S310"/>
    <mergeCell ref="T309:T310"/>
    <mergeCell ref="U309:U310"/>
    <mergeCell ref="V309:V310"/>
    <mergeCell ref="A309:A310"/>
    <mergeCell ref="B309:B310"/>
    <mergeCell ref="C309:C310"/>
    <mergeCell ref="D309:D310"/>
    <mergeCell ref="L309:L310"/>
    <mergeCell ref="M309:M310"/>
    <mergeCell ref="N309:N310"/>
    <mergeCell ref="O311:O312"/>
    <mergeCell ref="P311:P312"/>
    <mergeCell ref="Q311:Q312"/>
    <mergeCell ref="R311:R312"/>
    <mergeCell ref="S311:S312"/>
    <mergeCell ref="T311:T312"/>
    <mergeCell ref="U311:U312"/>
    <mergeCell ref="V311:V312"/>
    <mergeCell ref="A311:A312"/>
    <mergeCell ref="B311:B312"/>
    <mergeCell ref="C311:C312"/>
    <mergeCell ref="D311:D312"/>
    <mergeCell ref="L311:L312"/>
    <mergeCell ref="M311:M312"/>
    <mergeCell ref="N311:N312"/>
    <mergeCell ref="O313:O314"/>
    <mergeCell ref="P313:P314"/>
    <mergeCell ref="Q313:Q314"/>
    <mergeCell ref="R313:R314"/>
    <mergeCell ref="S313:S314"/>
    <mergeCell ref="T313:T314"/>
    <mergeCell ref="U313:U314"/>
    <mergeCell ref="V313:V314"/>
    <mergeCell ref="A313:A314"/>
    <mergeCell ref="B313:B314"/>
    <mergeCell ref="C313:C314"/>
    <mergeCell ref="D313:D314"/>
    <mergeCell ref="L313:L314"/>
    <mergeCell ref="M313:M314"/>
    <mergeCell ref="N313:N314"/>
    <mergeCell ref="O203:O204"/>
    <mergeCell ref="P203:P204"/>
    <mergeCell ref="Q203:Q204"/>
    <mergeCell ref="R203:R204"/>
    <mergeCell ref="S203:S204"/>
    <mergeCell ref="T203:T204"/>
    <mergeCell ref="U203:U204"/>
    <mergeCell ref="V203:V204"/>
    <mergeCell ref="A203:A204"/>
    <mergeCell ref="B203:B204"/>
    <mergeCell ref="C203:C204"/>
    <mergeCell ref="D203:D204"/>
    <mergeCell ref="L203:L204"/>
    <mergeCell ref="M203:M204"/>
    <mergeCell ref="N203:N204"/>
    <mergeCell ref="O205:O206"/>
    <mergeCell ref="P205:P206"/>
    <mergeCell ref="Q205:Q206"/>
    <mergeCell ref="R205:R206"/>
    <mergeCell ref="S205:S206"/>
    <mergeCell ref="T205:T206"/>
    <mergeCell ref="U205:U206"/>
    <mergeCell ref="V205:V206"/>
    <mergeCell ref="A205:A206"/>
    <mergeCell ref="B205:B206"/>
    <mergeCell ref="C205:C206"/>
    <mergeCell ref="D205:D206"/>
    <mergeCell ref="L205:L206"/>
    <mergeCell ref="M205:M206"/>
    <mergeCell ref="N205:N206"/>
    <mergeCell ref="O207:O208"/>
    <mergeCell ref="P207:P208"/>
    <mergeCell ref="Q207:Q208"/>
    <mergeCell ref="R207:R208"/>
    <mergeCell ref="S207:S208"/>
    <mergeCell ref="T207:T208"/>
    <mergeCell ref="U207:U208"/>
    <mergeCell ref="V207:V208"/>
    <mergeCell ref="A207:A208"/>
    <mergeCell ref="B207:B208"/>
    <mergeCell ref="C207:C208"/>
    <mergeCell ref="D207:D208"/>
    <mergeCell ref="L207:L208"/>
    <mergeCell ref="M207:M208"/>
    <mergeCell ref="N207:N208"/>
    <mergeCell ref="O209:O210"/>
    <mergeCell ref="P209:P210"/>
    <mergeCell ref="Q209:Q210"/>
    <mergeCell ref="R209:R210"/>
    <mergeCell ref="S209:S210"/>
    <mergeCell ref="T209:T210"/>
    <mergeCell ref="U209:U210"/>
    <mergeCell ref="V209:V210"/>
    <mergeCell ref="A209:A210"/>
    <mergeCell ref="B209:B210"/>
    <mergeCell ref="C209:C210"/>
    <mergeCell ref="D209:D210"/>
    <mergeCell ref="L209:L210"/>
    <mergeCell ref="M209:M210"/>
    <mergeCell ref="N209:N210"/>
    <mergeCell ref="O211:O212"/>
    <mergeCell ref="P211:P212"/>
    <mergeCell ref="Q211:Q212"/>
    <mergeCell ref="R211:R212"/>
    <mergeCell ref="S211:S212"/>
    <mergeCell ref="T211:T212"/>
    <mergeCell ref="U211:U212"/>
    <mergeCell ref="V211:V212"/>
    <mergeCell ref="A211:A212"/>
    <mergeCell ref="B211:B212"/>
    <mergeCell ref="C211:C212"/>
    <mergeCell ref="D211:D212"/>
    <mergeCell ref="L211:L212"/>
    <mergeCell ref="M211:M212"/>
    <mergeCell ref="N211:N212"/>
    <mergeCell ref="O213:O214"/>
    <mergeCell ref="P213:P214"/>
    <mergeCell ref="Q213:Q214"/>
    <mergeCell ref="R213:R214"/>
    <mergeCell ref="S213:S214"/>
    <mergeCell ref="T213:T214"/>
    <mergeCell ref="U213:U214"/>
    <mergeCell ref="V213:V214"/>
    <mergeCell ref="A213:A214"/>
    <mergeCell ref="B213:B214"/>
    <mergeCell ref="C213:C214"/>
    <mergeCell ref="D213:D214"/>
    <mergeCell ref="L213:L214"/>
    <mergeCell ref="M213:M214"/>
    <mergeCell ref="N213:N214"/>
    <mergeCell ref="O215:O216"/>
    <mergeCell ref="P215:P216"/>
    <mergeCell ref="Q215:Q216"/>
    <mergeCell ref="R215:R216"/>
    <mergeCell ref="S215:S216"/>
    <mergeCell ref="T215:T216"/>
    <mergeCell ref="U215:U216"/>
    <mergeCell ref="V215:V216"/>
    <mergeCell ref="A215:A216"/>
    <mergeCell ref="B215:B216"/>
    <mergeCell ref="C215:C216"/>
    <mergeCell ref="D215:D216"/>
    <mergeCell ref="L215:L216"/>
    <mergeCell ref="M215:M216"/>
    <mergeCell ref="N215:N216"/>
    <mergeCell ref="O217:O218"/>
    <mergeCell ref="P217:P218"/>
    <mergeCell ref="Q217:Q218"/>
    <mergeCell ref="R217:R218"/>
    <mergeCell ref="S217:S218"/>
    <mergeCell ref="T217:T218"/>
    <mergeCell ref="U217:U218"/>
    <mergeCell ref="V217:V218"/>
    <mergeCell ref="A217:A218"/>
    <mergeCell ref="B217:B218"/>
    <mergeCell ref="C217:C218"/>
    <mergeCell ref="D217:D218"/>
    <mergeCell ref="L217:L218"/>
    <mergeCell ref="M217:M218"/>
    <mergeCell ref="N217:N218"/>
    <mergeCell ref="O219:O220"/>
    <mergeCell ref="P219:P220"/>
    <mergeCell ref="Q219:Q220"/>
    <mergeCell ref="R219:R220"/>
    <mergeCell ref="S219:S220"/>
    <mergeCell ref="T219:T220"/>
    <mergeCell ref="U219:U220"/>
    <mergeCell ref="V219:V220"/>
    <mergeCell ref="A219:A220"/>
    <mergeCell ref="B219:B220"/>
    <mergeCell ref="C219:C220"/>
    <mergeCell ref="D219:D220"/>
    <mergeCell ref="L219:L220"/>
    <mergeCell ref="M219:M220"/>
    <mergeCell ref="N219:N220"/>
    <mergeCell ref="O221:O222"/>
    <mergeCell ref="P221:P222"/>
    <mergeCell ref="Q221:Q222"/>
    <mergeCell ref="R221:R222"/>
    <mergeCell ref="S221:S222"/>
    <mergeCell ref="T221:T222"/>
    <mergeCell ref="U221:U222"/>
    <mergeCell ref="V221:V222"/>
    <mergeCell ref="A221:A222"/>
    <mergeCell ref="B221:B222"/>
    <mergeCell ref="C221:C222"/>
    <mergeCell ref="D221:D222"/>
    <mergeCell ref="L221:L222"/>
    <mergeCell ref="M221:M222"/>
    <mergeCell ref="N221:N222"/>
    <mergeCell ref="O223:O224"/>
    <mergeCell ref="P223:P224"/>
    <mergeCell ref="Q223:Q224"/>
    <mergeCell ref="R223:R224"/>
    <mergeCell ref="S223:S224"/>
    <mergeCell ref="T223:T224"/>
    <mergeCell ref="U223:U224"/>
    <mergeCell ref="V223:V224"/>
    <mergeCell ref="A223:A224"/>
    <mergeCell ref="B223:B224"/>
    <mergeCell ref="C223:C224"/>
    <mergeCell ref="D223:D224"/>
    <mergeCell ref="L223:L224"/>
    <mergeCell ref="M223:M224"/>
    <mergeCell ref="N223:N224"/>
    <mergeCell ref="O225:O226"/>
    <mergeCell ref="P225:P226"/>
    <mergeCell ref="Q225:Q226"/>
    <mergeCell ref="R225:R226"/>
    <mergeCell ref="S225:S226"/>
    <mergeCell ref="T225:T226"/>
    <mergeCell ref="U225:U226"/>
    <mergeCell ref="V225:V226"/>
    <mergeCell ref="A225:A226"/>
    <mergeCell ref="B225:B226"/>
    <mergeCell ref="C225:C226"/>
    <mergeCell ref="D225:D226"/>
    <mergeCell ref="L225:L226"/>
    <mergeCell ref="M225:M226"/>
    <mergeCell ref="N225:N226"/>
    <mergeCell ref="O227:O228"/>
    <mergeCell ref="P227:P228"/>
    <mergeCell ref="Q227:Q228"/>
    <mergeCell ref="R227:R228"/>
    <mergeCell ref="S227:S228"/>
    <mergeCell ref="T227:T228"/>
    <mergeCell ref="U227:U228"/>
    <mergeCell ref="V227:V228"/>
    <mergeCell ref="A227:A228"/>
    <mergeCell ref="B227:B228"/>
    <mergeCell ref="C227:C228"/>
    <mergeCell ref="D227:D228"/>
    <mergeCell ref="L227:L228"/>
    <mergeCell ref="M227:M228"/>
    <mergeCell ref="N227:N228"/>
    <mergeCell ref="O229:O230"/>
    <mergeCell ref="P229:P230"/>
    <mergeCell ref="Q229:Q230"/>
    <mergeCell ref="R229:R230"/>
    <mergeCell ref="S229:S230"/>
    <mergeCell ref="T229:T230"/>
    <mergeCell ref="U229:U230"/>
    <mergeCell ref="V229:V230"/>
    <mergeCell ref="A229:A230"/>
    <mergeCell ref="B229:B230"/>
    <mergeCell ref="C229:C230"/>
    <mergeCell ref="D229:D230"/>
    <mergeCell ref="L229:L230"/>
    <mergeCell ref="M229:M230"/>
    <mergeCell ref="N229:N230"/>
    <mergeCell ref="O231:O232"/>
    <mergeCell ref="P231:P232"/>
    <mergeCell ref="Q231:Q232"/>
    <mergeCell ref="R231:R232"/>
    <mergeCell ref="S231:S232"/>
    <mergeCell ref="T231:T232"/>
    <mergeCell ref="U231:U232"/>
    <mergeCell ref="V231:V232"/>
    <mergeCell ref="A231:A232"/>
    <mergeCell ref="B231:B232"/>
    <mergeCell ref="C231:C232"/>
    <mergeCell ref="D231:D232"/>
    <mergeCell ref="L231:L232"/>
    <mergeCell ref="M231:M232"/>
    <mergeCell ref="N231:N232"/>
    <mergeCell ref="O233:O234"/>
    <mergeCell ref="P233:P234"/>
    <mergeCell ref="Q233:Q234"/>
    <mergeCell ref="R233:R234"/>
    <mergeCell ref="S233:S234"/>
    <mergeCell ref="T233:T234"/>
    <mergeCell ref="U233:U234"/>
    <mergeCell ref="V233:V234"/>
    <mergeCell ref="A233:A234"/>
    <mergeCell ref="B233:B234"/>
    <mergeCell ref="C233:C234"/>
    <mergeCell ref="D233:D234"/>
    <mergeCell ref="L233:L234"/>
    <mergeCell ref="M233:M234"/>
    <mergeCell ref="N233:N234"/>
    <mergeCell ref="O235:O236"/>
    <mergeCell ref="P235:P236"/>
    <mergeCell ref="Q235:Q236"/>
    <mergeCell ref="R235:R236"/>
    <mergeCell ref="S235:S236"/>
    <mergeCell ref="T235:T236"/>
    <mergeCell ref="U235:U236"/>
    <mergeCell ref="V235:V236"/>
    <mergeCell ref="A235:A236"/>
    <mergeCell ref="B235:B236"/>
    <mergeCell ref="C235:C236"/>
    <mergeCell ref="D235:D236"/>
    <mergeCell ref="L235:L236"/>
    <mergeCell ref="M235:M236"/>
    <mergeCell ref="N235:N236"/>
    <mergeCell ref="O237:O238"/>
    <mergeCell ref="P237:P238"/>
    <mergeCell ref="Q237:Q238"/>
    <mergeCell ref="R237:R238"/>
    <mergeCell ref="S237:S238"/>
    <mergeCell ref="T237:T238"/>
    <mergeCell ref="U237:U238"/>
    <mergeCell ref="V237:V238"/>
    <mergeCell ref="A237:A238"/>
    <mergeCell ref="B237:B238"/>
    <mergeCell ref="C237:C238"/>
    <mergeCell ref="D237:D238"/>
    <mergeCell ref="L237:L238"/>
    <mergeCell ref="M237:M238"/>
    <mergeCell ref="N237:N238"/>
    <mergeCell ref="O239:O240"/>
    <mergeCell ref="P239:P240"/>
    <mergeCell ref="Q239:Q240"/>
    <mergeCell ref="R239:R240"/>
    <mergeCell ref="S239:S240"/>
    <mergeCell ref="T239:T240"/>
    <mergeCell ref="U239:U240"/>
    <mergeCell ref="V239:V240"/>
    <mergeCell ref="A239:A240"/>
    <mergeCell ref="B239:B240"/>
    <mergeCell ref="C239:C240"/>
    <mergeCell ref="D239:D240"/>
    <mergeCell ref="L239:L240"/>
    <mergeCell ref="M239:M240"/>
    <mergeCell ref="N239:N240"/>
    <mergeCell ref="O241:O242"/>
    <mergeCell ref="P241:P242"/>
    <mergeCell ref="Q241:Q242"/>
    <mergeCell ref="R241:R242"/>
    <mergeCell ref="S241:S242"/>
    <mergeCell ref="T241:T242"/>
    <mergeCell ref="U241:U242"/>
    <mergeCell ref="V241:V242"/>
    <mergeCell ref="A241:A242"/>
    <mergeCell ref="B241:B242"/>
    <mergeCell ref="C241:C242"/>
    <mergeCell ref="D241:D242"/>
    <mergeCell ref="L241:L242"/>
    <mergeCell ref="M241:M242"/>
    <mergeCell ref="N241:N242"/>
    <mergeCell ref="O243:O244"/>
    <mergeCell ref="P243:P244"/>
    <mergeCell ref="Q243:Q244"/>
    <mergeCell ref="R243:R244"/>
    <mergeCell ref="S243:S244"/>
    <mergeCell ref="T243:T244"/>
    <mergeCell ref="U243:U244"/>
    <mergeCell ref="V243:V244"/>
    <mergeCell ref="A243:A244"/>
    <mergeCell ref="B243:B244"/>
    <mergeCell ref="C243:C244"/>
    <mergeCell ref="D243:D244"/>
    <mergeCell ref="L243:L244"/>
    <mergeCell ref="M243:M244"/>
    <mergeCell ref="N243:N244"/>
    <mergeCell ref="O245:O246"/>
    <mergeCell ref="P245:P246"/>
    <mergeCell ref="Q245:Q246"/>
    <mergeCell ref="R245:R246"/>
    <mergeCell ref="S245:S246"/>
    <mergeCell ref="T245:T246"/>
    <mergeCell ref="U245:U246"/>
    <mergeCell ref="V245:V246"/>
    <mergeCell ref="A245:A246"/>
    <mergeCell ref="B245:B246"/>
    <mergeCell ref="C245:C246"/>
    <mergeCell ref="D245:D246"/>
    <mergeCell ref="L245:L246"/>
    <mergeCell ref="M245:M246"/>
    <mergeCell ref="N245:N246"/>
    <mergeCell ref="O247:O248"/>
    <mergeCell ref="P247:P248"/>
    <mergeCell ref="Q247:Q248"/>
    <mergeCell ref="R247:R248"/>
    <mergeCell ref="S247:S248"/>
    <mergeCell ref="T247:T248"/>
    <mergeCell ref="U247:U248"/>
    <mergeCell ref="V247:V248"/>
    <mergeCell ref="A247:A248"/>
    <mergeCell ref="B247:B248"/>
    <mergeCell ref="C247:C248"/>
    <mergeCell ref="D247:D248"/>
    <mergeCell ref="L247:L248"/>
    <mergeCell ref="M247:M248"/>
    <mergeCell ref="N247:N248"/>
    <mergeCell ref="O249:O250"/>
    <mergeCell ref="P249:P250"/>
    <mergeCell ref="Q249:Q250"/>
    <mergeCell ref="R249:R250"/>
    <mergeCell ref="S249:S250"/>
    <mergeCell ref="T249:T250"/>
    <mergeCell ref="U249:U250"/>
    <mergeCell ref="V249:V250"/>
    <mergeCell ref="A249:A250"/>
    <mergeCell ref="B249:B250"/>
    <mergeCell ref="C249:C250"/>
    <mergeCell ref="D249:D250"/>
    <mergeCell ref="L249:L250"/>
    <mergeCell ref="M249:M250"/>
    <mergeCell ref="N249:N250"/>
    <mergeCell ref="O251:O252"/>
    <mergeCell ref="P251:P252"/>
    <mergeCell ref="Q251:Q252"/>
    <mergeCell ref="R251:R252"/>
    <mergeCell ref="S251:S252"/>
    <mergeCell ref="T251:T252"/>
    <mergeCell ref="U251:U252"/>
    <mergeCell ref="V251:V252"/>
    <mergeCell ref="A251:A252"/>
    <mergeCell ref="B251:B252"/>
    <mergeCell ref="C251:C252"/>
    <mergeCell ref="D251:D252"/>
    <mergeCell ref="L251:L252"/>
    <mergeCell ref="M251:M252"/>
    <mergeCell ref="N251:N252"/>
    <mergeCell ref="O253:O254"/>
    <mergeCell ref="P253:P254"/>
    <mergeCell ref="Q253:Q254"/>
    <mergeCell ref="R253:R254"/>
    <mergeCell ref="S253:S254"/>
    <mergeCell ref="T253:T254"/>
    <mergeCell ref="U253:U254"/>
    <mergeCell ref="V253:V254"/>
    <mergeCell ref="A253:A254"/>
    <mergeCell ref="B253:B254"/>
    <mergeCell ref="C253:C254"/>
    <mergeCell ref="D253:D254"/>
    <mergeCell ref="L253:L254"/>
    <mergeCell ref="M253:M254"/>
    <mergeCell ref="N253:N254"/>
    <mergeCell ref="O255:O256"/>
    <mergeCell ref="P255:P256"/>
    <mergeCell ref="Q255:Q256"/>
    <mergeCell ref="R255:R256"/>
    <mergeCell ref="S255:S256"/>
    <mergeCell ref="T255:T256"/>
    <mergeCell ref="U255:U256"/>
    <mergeCell ref="V255:V256"/>
    <mergeCell ref="A255:A256"/>
    <mergeCell ref="B255:B256"/>
    <mergeCell ref="C255:C256"/>
    <mergeCell ref="D255:D256"/>
    <mergeCell ref="L255:L256"/>
    <mergeCell ref="M255:M256"/>
    <mergeCell ref="N255:N256"/>
    <mergeCell ref="O257:O258"/>
    <mergeCell ref="P257:P258"/>
    <mergeCell ref="Q257:Q258"/>
    <mergeCell ref="R257:R258"/>
    <mergeCell ref="S257:S258"/>
    <mergeCell ref="T257:T258"/>
    <mergeCell ref="U257:U258"/>
    <mergeCell ref="V257:V258"/>
    <mergeCell ref="A257:A258"/>
    <mergeCell ref="B257:B258"/>
    <mergeCell ref="C257:C258"/>
    <mergeCell ref="D257:D258"/>
    <mergeCell ref="L257:L258"/>
    <mergeCell ref="M257:M258"/>
    <mergeCell ref="N257:N258"/>
    <mergeCell ref="O259:O260"/>
    <mergeCell ref="P259:P260"/>
    <mergeCell ref="Q259:Q260"/>
    <mergeCell ref="R259:R260"/>
    <mergeCell ref="S259:S260"/>
    <mergeCell ref="T259:T260"/>
    <mergeCell ref="U259:U260"/>
    <mergeCell ref="V259:V260"/>
    <mergeCell ref="A259:A260"/>
    <mergeCell ref="B259:B260"/>
    <mergeCell ref="C259:C260"/>
    <mergeCell ref="D259:D260"/>
    <mergeCell ref="L259:L260"/>
    <mergeCell ref="M259:M260"/>
    <mergeCell ref="N259:N260"/>
    <mergeCell ref="O261:O262"/>
    <mergeCell ref="P261:P262"/>
    <mergeCell ref="Q261:Q262"/>
    <mergeCell ref="R261:R262"/>
    <mergeCell ref="S261:S262"/>
    <mergeCell ref="T261:T262"/>
    <mergeCell ref="U261:U262"/>
    <mergeCell ref="V261:V262"/>
    <mergeCell ref="A261:A262"/>
    <mergeCell ref="B261:B262"/>
    <mergeCell ref="C261:C262"/>
    <mergeCell ref="D261:D262"/>
    <mergeCell ref="L261:L262"/>
    <mergeCell ref="M261:M262"/>
    <mergeCell ref="N261:N262"/>
    <mergeCell ref="O263:O264"/>
    <mergeCell ref="P263:P264"/>
    <mergeCell ref="Q263:Q264"/>
    <mergeCell ref="R263:R264"/>
    <mergeCell ref="S263:S264"/>
    <mergeCell ref="T263:T264"/>
    <mergeCell ref="U263:U264"/>
    <mergeCell ref="V263:V264"/>
    <mergeCell ref="A263:A264"/>
    <mergeCell ref="B263:B264"/>
    <mergeCell ref="C263:C264"/>
    <mergeCell ref="D263:D264"/>
    <mergeCell ref="L263:L264"/>
    <mergeCell ref="M263:M264"/>
    <mergeCell ref="N263:N264"/>
    <mergeCell ref="O265:O266"/>
    <mergeCell ref="P265:P266"/>
    <mergeCell ref="Q265:Q266"/>
    <mergeCell ref="R265:R266"/>
    <mergeCell ref="S265:S266"/>
    <mergeCell ref="T265:T266"/>
    <mergeCell ref="U265:U266"/>
    <mergeCell ref="V265:V266"/>
    <mergeCell ref="A265:A266"/>
    <mergeCell ref="B265:B266"/>
    <mergeCell ref="C265:C266"/>
    <mergeCell ref="D265:D266"/>
    <mergeCell ref="L265:L266"/>
    <mergeCell ref="M265:M266"/>
    <mergeCell ref="N265:N266"/>
    <mergeCell ref="O267:O268"/>
    <mergeCell ref="P267:P268"/>
    <mergeCell ref="Q267:Q268"/>
    <mergeCell ref="R267:R268"/>
    <mergeCell ref="S267:S268"/>
    <mergeCell ref="T267:T268"/>
    <mergeCell ref="U267:U268"/>
    <mergeCell ref="V267:V268"/>
    <mergeCell ref="A267:A268"/>
    <mergeCell ref="B267:B268"/>
    <mergeCell ref="C267:C268"/>
    <mergeCell ref="D267:D268"/>
    <mergeCell ref="L267:L268"/>
    <mergeCell ref="M267:M268"/>
    <mergeCell ref="N267:N268"/>
    <mergeCell ref="O269:O270"/>
    <mergeCell ref="P269:P270"/>
    <mergeCell ref="Q269:Q270"/>
    <mergeCell ref="R269:R270"/>
    <mergeCell ref="S269:S270"/>
    <mergeCell ref="T269:T270"/>
    <mergeCell ref="U269:U270"/>
    <mergeCell ref="V269:V270"/>
    <mergeCell ref="A269:A270"/>
    <mergeCell ref="B269:B270"/>
    <mergeCell ref="C269:C270"/>
    <mergeCell ref="D269:D270"/>
    <mergeCell ref="L269:L270"/>
    <mergeCell ref="M269:M270"/>
    <mergeCell ref="N269:N270"/>
    <mergeCell ref="O271:O272"/>
    <mergeCell ref="P271:P272"/>
    <mergeCell ref="Q271:Q272"/>
    <mergeCell ref="R271:R272"/>
    <mergeCell ref="S271:S272"/>
    <mergeCell ref="T271:T272"/>
    <mergeCell ref="U271:U272"/>
    <mergeCell ref="V271:V272"/>
    <mergeCell ref="A271:A272"/>
    <mergeCell ref="B271:B272"/>
    <mergeCell ref="C271:C272"/>
    <mergeCell ref="D271:D272"/>
    <mergeCell ref="L271:L272"/>
    <mergeCell ref="M271:M272"/>
    <mergeCell ref="N271:N272"/>
    <mergeCell ref="O273:O274"/>
    <mergeCell ref="P273:P274"/>
    <mergeCell ref="Q273:Q274"/>
    <mergeCell ref="R273:R274"/>
    <mergeCell ref="S273:S274"/>
    <mergeCell ref="T273:T274"/>
    <mergeCell ref="U273:U274"/>
    <mergeCell ref="V273:V274"/>
    <mergeCell ref="A273:A274"/>
    <mergeCell ref="B273:B274"/>
    <mergeCell ref="C273:C274"/>
    <mergeCell ref="D273:D274"/>
    <mergeCell ref="L273:L274"/>
    <mergeCell ref="M273:M274"/>
    <mergeCell ref="N273:N274"/>
    <mergeCell ref="O275:O276"/>
    <mergeCell ref="P275:P276"/>
    <mergeCell ref="Q275:Q276"/>
    <mergeCell ref="R275:R276"/>
    <mergeCell ref="S275:S276"/>
    <mergeCell ref="T275:T276"/>
    <mergeCell ref="U275:U276"/>
    <mergeCell ref="V275:V276"/>
    <mergeCell ref="A275:A276"/>
    <mergeCell ref="B275:B276"/>
    <mergeCell ref="C275:C276"/>
    <mergeCell ref="D275:D276"/>
    <mergeCell ref="L275:L276"/>
    <mergeCell ref="M275:M276"/>
    <mergeCell ref="N275:N276"/>
    <mergeCell ref="O277:O278"/>
    <mergeCell ref="P277:P278"/>
    <mergeCell ref="Q277:Q278"/>
    <mergeCell ref="R277:R278"/>
    <mergeCell ref="S277:S278"/>
    <mergeCell ref="T277:T278"/>
    <mergeCell ref="U277:U278"/>
    <mergeCell ref="V277:V278"/>
    <mergeCell ref="A277:A278"/>
    <mergeCell ref="B277:B278"/>
    <mergeCell ref="C277:C278"/>
    <mergeCell ref="D277:D278"/>
    <mergeCell ref="L277:L278"/>
    <mergeCell ref="M277:M278"/>
    <mergeCell ref="N277:N278"/>
    <mergeCell ref="O279:O280"/>
    <mergeCell ref="P279:P280"/>
    <mergeCell ref="Q279:Q280"/>
    <mergeCell ref="R279:R280"/>
    <mergeCell ref="S279:S280"/>
    <mergeCell ref="T279:T280"/>
    <mergeCell ref="U279:U280"/>
    <mergeCell ref="V279:V280"/>
    <mergeCell ref="A279:A280"/>
    <mergeCell ref="B279:B280"/>
    <mergeCell ref="C279:C280"/>
    <mergeCell ref="D279:D280"/>
    <mergeCell ref="L279:L280"/>
    <mergeCell ref="M279:M280"/>
    <mergeCell ref="N279:N280"/>
    <mergeCell ref="O281:O282"/>
    <mergeCell ref="P281:P282"/>
    <mergeCell ref="Q281:Q282"/>
    <mergeCell ref="R281:R282"/>
    <mergeCell ref="S281:S282"/>
    <mergeCell ref="T281:T282"/>
    <mergeCell ref="U281:U282"/>
    <mergeCell ref="V281:V282"/>
    <mergeCell ref="A281:A282"/>
    <mergeCell ref="B281:B282"/>
    <mergeCell ref="C281:C282"/>
    <mergeCell ref="D281:D282"/>
    <mergeCell ref="L281:L282"/>
    <mergeCell ref="M281:M282"/>
    <mergeCell ref="N281:N282"/>
    <mergeCell ref="O283:O284"/>
    <mergeCell ref="P283:P284"/>
    <mergeCell ref="Q283:Q284"/>
    <mergeCell ref="R283:R284"/>
    <mergeCell ref="S283:S284"/>
    <mergeCell ref="T283:T284"/>
    <mergeCell ref="U283:U284"/>
    <mergeCell ref="V283:V284"/>
    <mergeCell ref="A283:A284"/>
    <mergeCell ref="B283:B284"/>
    <mergeCell ref="C283:C284"/>
    <mergeCell ref="D283:D284"/>
    <mergeCell ref="L283:L284"/>
    <mergeCell ref="M283:M284"/>
    <mergeCell ref="N283:N284"/>
    <mergeCell ref="O285:O286"/>
    <mergeCell ref="P285:P286"/>
    <mergeCell ref="Q285:Q286"/>
    <mergeCell ref="R285:R286"/>
    <mergeCell ref="S285:S286"/>
    <mergeCell ref="T285:T286"/>
    <mergeCell ref="U285:U286"/>
    <mergeCell ref="V285:V286"/>
    <mergeCell ref="A285:A286"/>
    <mergeCell ref="B285:B286"/>
    <mergeCell ref="C285:C286"/>
    <mergeCell ref="D285:D286"/>
    <mergeCell ref="L285:L286"/>
    <mergeCell ref="M285:M286"/>
    <mergeCell ref="N285:N286"/>
    <mergeCell ref="O287:O288"/>
    <mergeCell ref="P287:P288"/>
    <mergeCell ref="Q287:Q288"/>
    <mergeCell ref="R287:R288"/>
    <mergeCell ref="S287:S288"/>
    <mergeCell ref="T287:T288"/>
    <mergeCell ref="U287:U288"/>
    <mergeCell ref="V287:V288"/>
    <mergeCell ref="A287:A288"/>
    <mergeCell ref="B287:B288"/>
    <mergeCell ref="C287:C288"/>
    <mergeCell ref="D287:D288"/>
    <mergeCell ref="L287:L288"/>
    <mergeCell ref="M287:M288"/>
    <mergeCell ref="N287:N288"/>
    <mergeCell ref="O289:O290"/>
    <mergeCell ref="P289:P290"/>
    <mergeCell ref="Q289:Q290"/>
    <mergeCell ref="R289:R290"/>
    <mergeCell ref="S289:S290"/>
    <mergeCell ref="T289:T290"/>
    <mergeCell ref="U289:U290"/>
    <mergeCell ref="V289:V290"/>
    <mergeCell ref="A289:A290"/>
    <mergeCell ref="B289:B290"/>
    <mergeCell ref="C289:C290"/>
    <mergeCell ref="D289:D290"/>
    <mergeCell ref="L289:L290"/>
    <mergeCell ref="M289:M290"/>
    <mergeCell ref="N289:N290"/>
    <mergeCell ref="O291:O292"/>
    <mergeCell ref="P291:P292"/>
    <mergeCell ref="Q291:Q292"/>
    <mergeCell ref="R291:R292"/>
    <mergeCell ref="S291:S292"/>
    <mergeCell ref="T291:T292"/>
    <mergeCell ref="U291:U292"/>
    <mergeCell ref="V291:V292"/>
    <mergeCell ref="A291:A292"/>
    <mergeCell ref="B291:B292"/>
    <mergeCell ref="C291:C292"/>
    <mergeCell ref="D291:D292"/>
    <mergeCell ref="L291:L292"/>
    <mergeCell ref="M291:M292"/>
    <mergeCell ref="N291:N292"/>
    <mergeCell ref="O293:O294"/>
    <mergeCell ref="P293:P294"/>
    <mergeCell ref="Q293:Q294"/>
    <mergeCell ref="R293:R294"/>
    <mergeCell ref="S293:S294"/>
    <mergeCell ref="T293:T294"/>
    <mergeCell ref="U293:U294"/>
    <mergeCell ref="V293:V294"/>
    <mergeCell ref="A293:A294"/>
    <mergeCell ref="B293:B294"/>
    <mergeCell ref="C293:C294"/>
    <mergeCell ref="D293:D294"/>
    <mergeCell ref="L293:L294"/>
    <mergeCell ref="M293:M294"/>
    <mergeCell ref="N293:N294"/>
    <mergeCell ref="O295:O296"/>
    <mergeCell ref="P295:P296"/>
    <mergeCell ref="Q295:Q296"/>
    <mergeCell ref="R295:R296"/>
    <mergeCell ref="S295:S296"/>
    <mergeCell ref="T295:T296"/>
    <mergeCell ref="U295:U296"/>
    <mergeCell ref="V295:V296"/>
    <mergeCell ref="A295:A296"/>
    <mergeCell ref="B295:B296"/>
    <mergeCell ref="C295:C296"/>
    <mergeCell ref="D295:D296"/>
    <mergeCell ref="L295:L296"/>
    <mergeCell ref="M295:M296"/>
    <mergeCell ref="N295:N296"/>
    <mergeCell ref="O297:O298"/>
    <mergeCell ref="P297:P298"/>
    <mergeCell ref="Q297:Q298"/>
    <mergeCell ref="R297:R298"/>
    <mergeCell ref="S297:S298"/>
    <mergeCell ref="T297:T298"/>
    <mergeCell ref="U297:U298"/>
    <mergeCell ref="V297:V298"/>
    <mergeCell ref="A297:A298"/>
    <mergeCell ref="B297:B298"/>
    <mergeCell ref="C297:C298"/>
    <mergeCell ref="D297:D298"/>
    <mergeCell ref="L297:L298"/>
    <mergeCell ref="M297:M298"/>
    <mergeCell ref="N297:N298"/>
    <mergeCell ref="O299:O300"/>
    <mergeCell ref="P299:P300"/>
    <mergeCell ref="Q299:Q300"/>
    <mergeCell ref="R299:R300"/>
    <mergeCell ref="S299:S300"/>
    <mergeCell ref="T299:T300"/>
    <mergeCell ref="U299:U300"/>
    <mergeCell ref="V299:V300"/>
    <mergeCell ref="A299:A300"/>
    <mergeCell ref="B299:B300"/>
    <mergeCell ref="C299:C300"/>
    <mergeCell ref="D299:D300"/>
    <mergeCell ref="L299:L300"/>
    <mergeCell ref="M299:M300"/>
    <mergeCell ref="N299:N300"/>
  </mergeCells>
  <hyperlinks>
    <hyperlink r:id="rId1" ref="J5"/>
    <hyperlink r:id="rId2" ref="J21"/>
    <hyperlink r:id="rId3" ref="I31"/>
    <hyperlink r:id="rId4" ref="K31"/>
    <hyperlink r:id="rId5" ref="J45"/>
    <hyperlink r:id="rId6" ref="J101"/>
    <hyperlink r:id="rId7" ref="I179"/>
    <hyperlink r:id="rId8" ref="I267"/>
  </hyperlinks>
  <printOptions/>
  <pageMargins bottom="0.75" footer="0.0" header="0.0" left="0.7" right="0.7" top="0.75"/>
  <pageSetup orientation="landscape"/>
  <drawing r:id="rId9"/>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1" width="19.29"/>
    <col customWidth="1" min="2" max="2" width="25.0"/>
  </cols>
  <sheetData>
    <row r="2">
      <c r="A2" s="148" t="s">
        <v>666</v>
      </c>
      <c r="B2" s="149" t="s">
        <v>667</v>
      </c>
      <c r="C2" s="149" t="s">
        <v>668</v>
      </c>
      <c r="D2" s="149" t="s">
        <v>669</v>
      </c>
      <c r="E2" s="149" t="s">
        <v>670</v>
      </c>
    </row>
    <row r="3">
      <c r="A3" s="150">
        <v>74.0</v>
      </c>
      <c r="B3" s="151" t="s">
        <v>671</v>
      </c>
      <c r="C3" s="152">
        <v>170.0</v>
      </c>
      <c r="D3" s="152"/>
      <c r="E3" s="152"/>
    </row>
    <row r="4" ht="81.75" customHeight="1">
      <c r="A4" s="30"/>
      <c r="B4" s="30"/>
      <c r="C4" s="30"/>
      <c r="D4" s="30"/>
      <c r="E4" s="30"/>
    </row>
    <row r="5">
      <c r="A5" s="150">
        <v>7.0</v>
      </c>
      <c r="B5" s="153" t="s">
        <v>672</v>
      </c>
      <c r="C5" s="152">
        <v>615.0</v>
      </c>
      <c r="D5" s="152"/>
      <c r="E5" s="152">
        <v>17.0</v>
      </c>
    </row>
    <row r="6" ht="43.5" customHeight="1">
      <c r="A6" s="30"/>
      <c r="B6" s="30"/>
      <c r="C6" s="30"/>
      <c r="D6" s="30"/>
      <c r="E6" s="30"/>
    </row>
    <row r="7">
      <c r="A7" s="150">
        <v>8.0</v>
      </c>
      <c r="B7" s="153" t="s">
        <v>673</v>
      </c>
      <c r="C7" s="152">
        <v>890.0</v>
      </c>
      <c r="D7" s="152"/>
      <c r="E7" s="152">
        <v>14.0</v>
      </c>
    </row>
    <row r="8" ht="30.0" customHeight="1">
      <c r="A8" s="30"/>
      <c r="B8" s="30"/>
      <c r="C8" s="30"/>
      <c r="D8" s="30"/>
      <c r="E8" s="30"/>
    </row>
    <row r="9">
      <c r="A9" s="150">
        <v>9.0</v>
      </c>
      <c r="B9" s="153" t="s">
        <v>674</v>
      </c>
      <c r="C9" s="152">
        <v>798.0</v>
      </c>
      <c r="D9" s="152"/>
      <c r="E9" s="152">
        <v>28.0</v>
      </c>
    </row>
    <row r="10" ht="42.0" customHeight="1">
      <c r="A10" s="30"/>
      <c r="B10" s="30"/>
      <c r="C10" s="30"/>
      <c r="D10" s="30"/>
      <c r="E10" s="30"/>
    </row>
    <row r="11">
      <c r="A11" s="150">
        <v>57.0</v>
      </c>
      <c r="B11" s="151" t="s">
        <v>675</v>
      </c>
      <c r="C11" s="152">
        <v>22.0</v>
      </c>
      <c r="D11" s="152">
        <v>20.0</v>
      </c>
      <c r="E11" s="152">
        <v>7.0</v>
      </c>
    </row>
    <row r="12" ht="66.0" customHeight="1">
      <c r="A12" s="30"/>
      <c r="B12" s="30"/>
      <c r="C12" s="30"/>
      <c r="D12" s="30"/>
      <c r="E12" s="30"/>
    </row>
    <row r="13">
      <c r="A13" s="150">
        <v>29.0</v>
      </c>
      <c r="B13" s="154" t="s">
        <v>676</v>
      </c>
      <c r="C13" s="152">
        <v>368.0</v>
      </c>
      <c r="D13" s="152"/>
      <c r="E13" s="152">
        <v>20.0</v>
      </c>
    </row>
    <row r="14" ht="71.25" customHeight="1">
      <c r="A14" s="30"/>
      <c r="B14" s="30"/>
      <c r="C14" s="30"/>
      <c r="D14" s="30"/>
      <c r="E14" s="30"/>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0">
    <mergeCell ref="C5:C6"/>
    <mergeCell ref="D5:D6"/>
    <mergeCell ref="A3:A4"/>
    <mergeCell ref="B3:B4"/>
    <mergeCell ref="C3:C4"/>
    <mergeCell ref="D3:D4"/>
    <mergeCell ref="E3:E4"/>
    <mergeCell ref="B5:B6"/>
    <mergeCell ref="E5:E6"/>
    <mergeCell ref="B9:B10"/>
    <mergeCell ref="C9:C10"/>
    <mergeCell ref="A11:A12"/>
    <mergeCell ref="B11:B12"/>
    <mergeCell ref="C11:C12"/>
    <mergeCell ref="A13:A14"/>
    <mergeCell ref="B13:B14"/>
    <mergeCell ref="C13:C14"/>
    <mergeCell ref="D9:D10"/>
    <mergeCell ref="E9:E10"/>
    <mergeCell ref="D11:D12"/>
    <mergeCell ref="E11:E12"/>
    <mergeCell ref="D13:D14"/>
    <mergeCell ref="E13:E14"/>
    <mergeCell ref="A5:A6"/>
    <mergeCell ref="A7:A8"/>
    <mergeCell ref="B7:B8"/>
    <mergeCell ref="C7:C8"/>
    <mergeCell ref="D7:D8"/>
    <mergeCell ref="E7:E8"/>
    <mergeCell ref="A9:A10"/>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5" max="5" width="16.71"/>
  </cols>
  <sheetData>
    <row r="2">
      <c r="A2" s="155" t="s">
        <v>677</v>
      </c>
    </row>
    <row r="3">
      <c r="A3" s="156"/>
      <c r="B3" s="156"/>
      <c r="C3" s="156"/>
      <c r="D3" s="156"/>
      <c r="E3" s="156"/>
    </row>
    <row r="4">
      <c r="A4" s="156"/>
      <c r="B4" s="157"/>
      <c r="C4" s="158" t="s">
        <v>678</v>
      </c>
      <c r="D4" s="3"/>
      <c r="E4" s="156"/>
    </row>
    <row r="5">
      <c r="A5" s="159"/>
      <c r="B5" s="160" t="s">
        <v>679</v>
      </c>
      <c r="C5" s="161" t="s">
        <v>680</v>
      </c>
      <c r="D5" s="162">
        <v>115.0</v>
      </c>
      <c r="E5" s="156" t="s">
        <v>681</v>
      </c>
    </row>
    <row r="6">
      <c r="A6" s="159"/>
      <c r="B6" s="160" t="s">
        <v>682</v>
      </c>
      <c r="C6" s="161" t="s">
        <v>683</v>
      </c>
      <c r="D6" s="162">
        <v>412.0</v>
      </c>
      <c r="E6" s="156" t="s">
        <v>681</v>
      </c>
    </row>
    <row r="7">
      <c r="A7" s="159"/>
      <c r="B7" s="160" t="s">
        <v>684</v>
      </c>
      <c r="C7" s="163" t="s">
        <v>685</v>
      </c>
      <c r="D7" s="162" t="s">
        <v>686</v>
      </c>
      <c r="E7" s="156"/>
    </row>
    <row r="8">
      <c r="A8" s="159"/>
      <c r="B8" s="160" t="s">
        <v>687</v>
      </c>
      <c r="C8" s="161" t="s">
        <v>688</v>
      </c>
      <c r="D8" s="162" t="s">
        <v>689</v>
      </c>
      <c r="E8" s="156" t="s">
        <v>681</v>
      </c>
    </row>
    <row r="9">
      <c r="A9" s="156"/>
      <c r="B9" s="156"/>
      <c r="C9" s="156"/>
      <c r="D9" s="156"/>
      <c r="E9" s="156"/>
    </row>
    <row r="10">
      <c r="A10" s="156"/>
      <c r="B10" s="156"/>
      <c r="C10" s="164"/>
      <c r="D10" s="164"/>
      <c r="E10" s="156"/>
    </row>
    <row r="11">
      <c r="A11" s="156"/>
      <c r="B11" s="159"/>
      <c r="C11" s="165" t="s">
        <v>690</v>
      </c>
      <c r="D11" s="53"/>
      <c r="E11" s="156"/>
    </row>
    <row r="12">
      <c r="A12" s="156"/>
      <c r="B12" s="157"/>
      <c r="C12" s="161" t="s">
        <v>691</v>
      </c>
      <c r="D12" s="161" t="s">
        <v>692</v>
      </c>
      <c r="E12" s="156"/>
    </row>
    <row r="13">
      <c r="A13" s="159"/>
      <c r="B13" s="160" t="s">
        <v>679</v>
      </c>
      <c r="C13" s="161" t="s">
        <v>693</v>
      </c>
      <c r="D13" s="162">
        <v>115.0</v>
      </c>
      <c r="E13" s="156" t="s">
        <v>681</v>
      </c>
    </row>
    <row r="14">
      <c r="A14" s="159"/>
      <c r="B14" s="160" t="s">
        <v>694</v>
      </c>
      <c r="C14" s="161" t="s">
        <v>695</v>
      </c>
      <c r="D14" s="162">
        <v>412.0</v>
      </c>
      <c r="E14" s="156" t="s">
        <v>681</v>
      </c>
    </row>
    <row r="15">
      <c r="A15" s="159"/>
      <c r="B15" s="160" t="s">
        <v>696</v>
      </c>
      <c r="C15" s="161" t="s">
        <v>697</v>
      </c>
      <c r="D15" s="166">
        <v>1200.0</v>
      </c>
      <c r="E15" s="156"/>
    </row>
    <row r="16">
      <c r="A16" s="159"/>
      <c r="B16" s="160" t="s">
        <v>687</v>
      </c>
      <c r="C16" s="161" t="s">
        <v>698</v>
      </c>
      <c r="D16" s="166">
        <v>4300.0</v>
      </c>
      <c r="E16" s="156"/>
    </row>
    <row r="19">
      <c r="B19" s="158" t="s">
        <v>699</v>
      </c>
      <c r="C19" s="2"/>
      <c r="D19" s="2"/>
      <c r="E19" s="3"/>
    </row>
    <row r="20">
      <c r="B20" s="167"/>
      <c r="C20" s="168" t="s">
        <v>691</v>
      </c>
      <c r="D20" s="168" t="s">
        <v>692</v>
      </c>
      <c r="E20" s="169" t="s">
        <v>700</v>
      </c>
    </row>
    <row r="21">
      <c r="B21" s="170" t="s">
        <v>701</v>
      </c>
      <c r="C21" s="171" t="s">
        <v>702</v>
      </c>
      <c r="D21" s="172">
        <v>1060.0</v>
      </c>
      <c r="E21" s="173" t="s">
        <v>695</v>
      </c>
    </row>
    <row r="22">
      <c r="B22" s="170" t="s">
        <v>703</v>
      </c>
      <c r="C22" s="174" t="s">
        <v>704</v>
      </c>
      <c r="D22" s="172">
        <v>2373.0</v>
      </c>
      <c r="E22" s="175" t="s">
        <v>705</v>
      </c>
    </row>
    <row r="23">
      <c r="B23" s="170" t="s">
        <v>706</v>
      </c>
      <c r="C23" s="176" t="s">
        <v>707</v>
      </c>
      <c r="D23" s="177">
        <v>3537.0</v>
      </c>
      <c r="E23" s="178" t="s">
        <v>708</v>
      </c>
    </row>
  </sheetData>
  <mergeCells count="4">
    <mergeCell ref="A2:F2"/>
    <mergeCell ref="C4:D4"/>
    <mergeCell ref="C11:D11"/>
    <mergeCell ref="B19:E19"/>
  </mergeCell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4.0" ySplit="2.0" topLeftCell="E3" activePane="bottomRight" state="frozen"/>
      <selection activeCell="E1" sqref="E1" pane="topRight"/>
      <selection activeCell="A3" sqref="A3" pane="bottomLeft"/>
      <selection activeCell="E3" sqref="E3" pane="bottomRight"/>
    </sheetView>
  </sheetViews>
  <sheetFormatPr customHeight="1" defaultColWidth="14.43" defaultRowHeight="15.0"/>
  <cols>
    <col customWidth="1" min="1" max="1" width="4.29"/>
    <col customWidth="1" hidden="1" min="2" max="2" width="7.14"/>
    <col customWidth="1" hidden="1" min="3" max="3" width="6.29"/>
    <col customWidth="1" min="4" max="4" width="48.29"/>
    <col customWidth="1" hidden="1" min="5" max="7" width="12.43"/>
    <col customWidth="1" min="8" max="8" width="10.14"/>
    <col customWidth="1" min="9" max="9" width="5.57"/>
    <col customWidth="1" min="10" max="10" width="11.57"/>
    <col customWidth="1" min="11" max="11" width="5.43"/>
    <col customWidth="1" min="12" max="12" width="8.57"/>
    <col customWidth="1" min="13" max="13" width="5.57"/>
    <col customWidth="1" min="14" max="14" width="10.71"/>
    <col customWidth="1" min="15" max="15" width="5.57"/>
    <col customWidth="1" min="16" max="16" width="9.86"/>
    <col customWidth="1" min="17" max="17" width="6.29"/>
    <col customWidth="1" min="18" max="18" width="8.57"/>
    <col customWidth="1" min="19" max="19" width="10.0"/>
    <col customWidth="1" min="20" max="20" width="12.86"/>
    <col customWidth="1" min="21" max="21" width="2.57"/>
    <col customWidth="1" hidden="1" min="22" max="22" width="11.29"/>
    <col customWidth="1" hidden="1" min="23" max="23" width="11.57"/>
    <col customWidth="1" min="24" max="26" width="8.0"/>
  </cols>
  <sheetData>
    <row r="1" ht="33.0" customHeight="1">
      <c r="A1" s="179" t="s">
        <v>0</v>
      </c>
      <c r="B1" s="2"/>
      <c r="C1" s="2"/>
      <c r="D1" s="2"/>
      <c r="E1" s="2"/>
      <c r="F1" s="2"/>
      <c r="G1" s="3"/>
      <c r="H1" s="180" t="s">
        <v>1</v>
      </c>
      <c r="I1" s="181" t="s">
        <v>2</v>
      </c>
      <c r="J1" s="182"/>
      <c r="K1" s="182"/>
      <c r="L1" s="182"/>
      <c r="M1" s="182"/>
      <c r="N1" s="182"/>
      <c r="O1" s="182"/>
      <c r="P1" s="182"/>
      <c r="Q1" s="183"/>
      <c r="R1" s="184"/>
      <c r="S1" s="185" t="s">
        <v>3</v>
      </c>
      <c r="T1" s="3"/>
      <c r="U1" s="6"/>
      <c r="V1" s="186" t="s">
        <v>4</v>
      </c>
      <c r="W1" s="186" t="s">
        <v>4</v>
      </c>
      <c r="X1" s="6"/>
      <c r="Y1" s="6"/>
      <c r="Z1" s="6"/>
    </row>
    <row r="2" ht="25.5" customHeight="1">
      <c r="A2" s="180" t="s">
        <v>5</v>
      </c>
      <c r="B2" s="180" t="s">
        <v>6</v>
      </c>
      <c r="C2" s="180" t="s">
        <v>7</v>
      </c>
      <c r="D2" s="180" t="s">
        <v>8</v>
      </c>
      <c r="E2" s="187" t="s">
        <v>709</v>
      </c>
      <c r="F2" s="187" t="s">
        <v>710</v>
      </c>
      <c r="G2" s="187" t="s">
        <v>711</v>
      </c>
      <c r="H2" s="188" t="s">
        <v>10</v>
      </c>
      <c r="I2" s="189" t="s">
        <v>11</v>
      </c>
      <c r="J2" s="190"/>
      <c r="K2" s="191" t="s">
        <v>12</v>
      </c>
      <c r="L2" s="190"/>
      <c r="M2" s="192" t="s">
        <v>14</v>
      </c>
      <c r="N2" s="190"/>
      <c r="O2" s="193" t="s">
        <v>13</v>
      </c>
      <c r="P2" s="190"/>
      <c r="Q2" s="194" t="s">
        <v>712</v>
      </c>
      <c r="R2" s="190"/>
      <c r="S2" s="195" t="s">
        <v>15</v>
      </c>
      <c r="T2" s="180" t="s">
        <v>16</v>
      </c>
      <c r="U2" s="13"/>
      <c r="V2" s="196" t="s">
        <v>17</v>
      </c>
      <c r="W2" s="197" t="s">
        <v>18</v>
      </c>
      <c r="X2" s="13"/>
      <c r="Y2" s="13"/>
      <c r="Z2" s="13"/>
    </row>
    <row r="3" ht="30.0" customHeight="1">
      <c r="A3" s="198">
        <v>1.0</v>
      </c>
      <c r="B3" s="199" t="s">
        <v>6</v>
      </c>
      <c r="C3" s="200">
        <v>794499.0</v>
      </c>
      <c r="D3" s="201" t="s">
        <v>713</v>
      </c>
      <c r="E3" s="202" t="s">
        <v>714</v>
      </c>
      <c r="F3" s="203" t="s">
        <v>715</v>
      </c>
      <c r="G3" s="202" t="s">
        <v>716</v>
      </c>
      <c r="H3" s="204">
        <f>ROUNDUP(AVERAGE(E4:G4),2)</f>
        <v>64.27</v>
      </c>
      <c r="I3" s="205">
        <v>6.0</v>
      </c>
      <c r="J3" s="206">
        <f>I3*H3</f>
        <v>385.62</v>
      </c>
      <c r="K3" s="207">
        <v>4.0</v>
      </c>
      <c r="L3" s="208">
        <f>K3*H3</f>
        <v>257.08</v>
      </c>
      <c r="M3" s="209">
        <v>2.0</v>
      </c>
      <c r="N3" s="210">
        <f>M3*H3</f>
        <v>128.54</v>
      </c>
      <c r="O3" s="211"/>
      <c r="P3" s="212">
        <f>O3*H3</f>
        <v>0</v>
      </c>
      <c r="Q3" s="213"/>
      <c r="R3" s="214">
        <f>Q3*H3</f>
        <v>0</v>
      </c>
      <c r="S3" s="215">
        <f>Q3+O3+M3+K3+I3</f>
        <v>12</v>
      </c>
      <c r="T3" s="216">
        <f>H3*S3</f>
        <v>771.24</v>
      </c>
      <c r="U3" s="6"/>
      <c r="V3" s="217">
        <f>SMALL(E4:G4,1)+(SMALL(E4:G4,1)*0.5)</f>
        <v>82.485</v>
      </c>
      <c r="W3" s="218">
        <f>LARGE(E4:G4,1)</f>
        <v>72.9</v>
      </c>
      <c r="X3" s="6"/>
      <c r="Y3" s="6"/>
      <c r="Z3" s="6"/>
    </row>
    <row r="4" ht="30.0" customHeight="1">
      <c r="A4" s="219"/>
      <c r="B4" s="220"/>
      <c r="C4" s="220"/>
      <c r="D4" s="220"/>
      <c r="E4" s="221">
        <v>54.99</v>
      </c>
      <c r="F4" s="221">
        <v>72.9</v>
      </c>
      <c r="G4" s="221">
        <v>64.9</v>
      </c>
      <c r="H4" s="222"/>
      <c r="I4" s="219"/>
      <c r="J4" s="223"/>
      <c r="K4" s="219"/>
      <c r="L4" s="223"/>
      <c r="M4" s="219"/>
      <c r="N4" s="223"/>
      <c r="O4" s="219"/>
      <c r="P4" s="223"/>
      <c r="Q4" s="219"/>
      <c r="R4" s="223"/>
      <c r="S4" s="224"/>
      <c r="T4" s="223"/>
      <c r="U4" s="6"/>
      <c r="V4" s="197"/>
      <c r="W4" s="186" t="b">
        <f>IF(W3&lt;V3,TRUE,FALSE)</f>
        <v>1</v>
      </c>
      <c r="X4" s="6"/>
      <c r="Y4" s="6"/>
      <c r="Z4" s="6"/>
    </row>
    <row r="5" ht="30.0" customHeight="1">
      <c r="A5" s="225">
        <v>2.0</v>
      </c>
      <c r="B5" s="226" t="s">
        <v>6</v>
      </c>
      <c r="C5" s="227">
        <v>794500.0</v>
      </c>
      <c r="D5" s="228" t="s">
        <v>717</v>
      </c>
      <c r="E5" s="229" t="s">
        <v>718</v>
      </c>
      <c r="F5" s="230" t="s">
        <v>719</v>
      </c>
      <c r="G5" s="229" t="s">
        <v>714</v>
      </c>
      <c r="H5" s="231">
        <f>ROUNDUP(AVERAGE(E6:G6),2)</f>
        <v>96.32</v>
      </c>
      <c r="I5" s="232">
        <v>12.0</v>
      </c>
      <c r="J5" s="206">
        <f>I5*H5</f>
        <v>1155.84</v>
      </c>
      <c r="K5" s="233"/>
      <c r="L5" s="208">
        <f>K5*H5</f>
        <v>0</v>
      </c>
      <c r="M5" s="234">
        <v>3.0</v>
      </c>
      <c r="N5" s="210">
        <f>M5*H5</f>
        <v>288.96</v>
      </c>
      <c r="O5" s="235"/>
      <c r="P5" s="212">
        <f>O5*H5</f>
        <v>0</v>
      </c>
      <c r="Q5" s="236">
        <v>2.0</v>
      </c>
      <c r="R5" s="214">
        <f>Q5*H5</f>
        <v>192.64</v>
      </c>
      <c r="S5" s="215">
        <f>Q5+O5+M5+K5+I5</f>
        <v>17</v>
      </c>
      <c r="T5" s="237">
        <f>H5*S5</f>
        <v>1637.44</v>
      </c>
      <c r="U5" s="6"/>
      <c r="V5" s="217">
        <f>SMALL(E6:G6,1)+(SMALL(E6:G6,1)*0.5)</f>
        <v>128.88</v>
      </c>
      <c r="W5" s="218">
        <f>LARGE(E6:G6,1)</f>
        <v>103.14</v>
      </c>
      <c r="X5" s="6"/>
      <c r="Y5" s="6"/>
      <c r="Z5" s="6"/>
    </row>
    <row r="6" ht="30.0" customHeight="1">
      <c r="A6" s="219"/>
      <c r="B6" s="220"/>
      <c r="C6" s="220"/>
      <c r="D6" s="220"/>
      <c r="E6" s="221">
        <v>103.14</v>
      </c>
      <c r="F6" s="221">
        <v>85.92</v>
      </c>
      <c r="G6" s="221">
        <v>99.9</v>
      </c>
      <c r="H6" s="222"/>
      <c r="I6" s="219"/>
      <c r="J6" s="223"/>
      <c r="K6" s="219"/>
      <c r="L6" s="223"/>
      <c r="M6" s="219"/>
      <c r="N6" s="223"/>
      <c r="O6" s="219"/>
      <c r="P6" s="223"/>
      <c r="Q6" s="219"/>
      <c r="R6" s="223"/>
      <c r="S6" s="224"/>
      <c r="T6" s="223"/>
      <c r="U6" s="6"/>
      <c r="V6" s="197"/>
      <c r="W6" s="186" t="b">
        <f>IF(W5&lt;V5,TRUE,FALSE)</f>
        <v>1</v>
      </c>
      <c r="X6" s="6"/>
      <c r="Y6" s="6"/>
      <c r="Z6" s="6"/>
    </row>
    <row r="7" ht="30.0" customHeight="1">
      <c r="A7" s="198">
        <v>3.0</v>
      </c>
      <c r="B7" s="226" t="s">
        <v>6</v>
      </c>
      <c r="C7" s="227">
        <v>797786.0</v>
      </c>
      <c r="D7" s="228" t="s">
        <v>720</v>
      </c>
      <c r="E7" s="229" t="s">
        <v>718</v>
      </c>
      <c r="F7" s="230" t="s">
        <v>721</v>
      </c>
      <c r="G7" s="229" t="s">
        <v>722</v>
      </c>
      <c r="H7" s="231">
        <f>ROUNDUP(AVERAGE(E8:G8),2)</f>
        <v>31.7</v>
      </c>
      <c r="I7" s="205">
        <v>12.0</v>
      </c>
      <c r="J7" s="206">
        <f>I7*H7</f>
        <v>380.4</v>
      </c>
      <c r="K7" s="207"/>
      <c r="L7" s="208">
        <f>K7*H7</f>
        <v>0</v>
      </c>
      <c r="M7" s="209">
        <v>7.0</v>
      </c>
      <c r="N7" s="210">
        <f>M7*H7</f>
        <v>221.9</v>
      </c>
      <c r="O7" s="211"/>
      <c r="P7" s="212">
        <f>O7*H7</f>
        <v>0</v>
      </c>
      <c r="Q7" s="213"/>
      <c r="R7" s="214">
        <f>Q7*H7</f>
        <v>0</v>
      </c>
      <c r="S7" s="215">
        <f>Q7+O7+M7+K7+I7</f>
        <v>19</v>
      </c>
      <c r="T7" s="237">
        <f>H7*S7</f>
        <v>602.3</v>
      </c>
      <c r="U7" s="56"/>
      <c r="V7" s="217">
        <f>SMALL(E8:G8,1)+(SMALL(E8:G8,1)*0.5)</f>
        <v>40.2</v>
      </c>
      <c r="W7" s="218">
        <f>LARGE(E8:G8,1)</f>
        <v>34.99</v>
      </c>
      <c r="X7" s="56"/>
      <c r="Y7" s="56"/>
      <c r="Z7" s="56"/>
    </row>
    <row r="8" ht="30.0" customHeight="1">
      <c r="A8" s="219"/>
      <c r="B8" s="220"/>
      <c r="C8" s="220"/>
      <c r="D8" s="220"/>
      <c r="E8" s="221">
        <v>33.3</v>
      </c>
      <c r="F8" s="221">
        <v>26.8</v>
      </c>
      <c r="G8" s="221">
        <v>34.99</v>
      </c>
      <c r="H8" s="222"/>
      <c r="I8" s="219"/>
      <c r="J8" s="223"/>
      <c r="K8" s="219"/>
      <c r="L8" s="223"/>
      <c r="M8" s="219"/>
      <c r="N8" s="223"/>
      <c r="O8" s="219"/>
      <c r="P8" s="223"/>
      <c r="Q8" s="219"/>
      <c r="R8" s="223"/>
      <c r="S8" s="224"/>
      <c r="T8" s="223"/>
      <c r="U8" s="56"/>
      <c r="V8" s="197"/>
      <c r="W8" s="186" t="b">
        <f>IF(W7&lt;V7,TRUE,FALSE)</f>
        <v>1</v>
      </c>
      <c r="X8" s="56"/>
      <c r="Y8" s="56"/>
      <c r="Z8" s="56"/>
    </row>
    <row r="9" ht="30.0" customHeight="1">
      <c r="A9" s="225">
        <v>4.0</v>
      </c>
      <c r="B9" s="226" t="s">
        <v>6</v>
      </c>
      <c r="C9" s="227">
        <v>61683.0</v>
      </c>
      <c r="D9" s="228" t="s">
        <v>723</v>
      </c>
      <c r="E9" s="229" t="s">
        <v>718</v>
      </c>
      <c r="F9" s="229" t="s">
        <v>724</v>
      </c>
      <c r="G9" s="229" t="s">
        <v>714</v>
      </c>
      <c r="H9" s="231">
        <f>ROUNDUP(AVERAGE(E10:G10),2)</f>
        <v>52.17</v>
      </c>
      <c r="I9" s="232">
        <v>42.0</v>
      </c>
      <c r="J9" s="206">
        <f>I9*H9</f>
        <v>2191.14</v>
      </c>
      <c r="K9" s="233"/>
      <c r="L9" s="208">
        <f>K9*H9</f>
        <v>0</v>
      </c>
      <c r="M9" s="234">
        <v>3.0</v>
      </c>
      <c r="N9" s="210">
        <f>M9*H9</f>
        <v>156.51</v>
      </c>
      <c r="O9" s="235"/>
      <c r="P9" s="212">
        <f>O9*H9</f>
        <v>0</v>
      </c>
      <c r="Q9" s="236"/>
      <c r="R9" s="214">
        <f>Q9*H9</f>
        <v>0</v>
      </c>
      <c r="S9" s="215">
        <f>Q9+O9+M9+K9+I9</f>
        <v>45</v>
      </c>
      <c r="T9" s="237">
        <f>H9*S9</f>
        <v>2347.65</v>
      </c>
      <c r="U9" s="6"/>
      <c r="V9" s="217">
        <f>SMALL(E10:G10,1)+(SMALL(E10:G10,1)*0.5)</f>
        <v>69.75</v>
      </c>
      <c r="W9" s="218">
        <f>LARGE(E10:G10,1)</f>
        <v>60</v>
      </c>
      <c r="X9" s="6"/>
      <c r="Y9" s="6"/>
      <c r="Z9" s="6"/>
    </row>
    <row r="10" ht="30.0" customHeight="1">
      <c r="A10" s="219"/>
      <c r="B10" s="220"/>
      <c r="C10" s="220"/>
      <c r="D10" s="220"/>
      <c r="E10" s="221">
        <v>50.0</v>
      </c>
      <c r="F10" s="221">
        <v>60.0</v>
      </c>
      <c r="G10" s="221">
        <v>46.5</v>
      </c>
      <c r="H10" s="222"/>
      <c r="I10" s="219"/>
      <c r="J10" s="223"/>
      <c r="K10" s="219"/>
      <c r="L10" s="223"/>
      <c r="M10" s="219"/>
      <c r="N10" s="223"/>
      <c r="O10" s="219"/>
      <c r="P10" s="223"/>
      <c r="Q10" s="219"/>
      <c r="R10" s="223"/>
      <c r="S10" s="224"/>
      <c r="T10" s="223"/>
      <c r="U10" s="6"/>
      <c r="V10" s="197"/>
      <c r="W10" s="186" t="b">
        <f>IF(W9&lt;V9,TRUE,FALSE)</f>
        <v>1</v>
      </c>
      <c r="X10" s="6"/>
      <c r="Y10" s="6"/>
      <c r="Z10" s="6"/>
    </row>
    <row r="11" ht="30.0" customHeight="1">
      <c r="A11" s="198">
        <v>5.0</v>
      </c>
      <c r="B11" s="226" t="s">
        <v>6</v>
      </c>
      <c r="C11" s="227">
        <v>794501.0</v>
      </c>
      <c r="D11" s="228" t="s">
        <v>725</v>
      </c>
      <c r="E11" s="229" t="s">
        <v>714</v>
      </c>
      <c r="F11" s="230" t="s">
        <v>726</v>
      </c>
      <c r="G11" s="230" t="s">
        <v>727</v>
      </c>
      <c r="H11" s="231">
        <f>ROUNDUP(AVERAGE(E12:G12),2)</f>
        <v>58.9</v>
      </c>
      <c r="I11" s="205">
        <v>36.0</v>
      </c>
      <c r="J11" s="206">
        <f>I11*H11</f>
        <v>2120.4</v>
      </c>
      <c r="K11" s="207"/>
      <c r="L11" s="208">
        <f>K11*H11</f>
        <v>0</v>
      </c>
      <c r="M11" s="209">
        <v>5.0</v>
      </c>
      <c r="N11" s="210">
        <f>M11*H11</f>
        <v>294.5</v>
      </c>
      <c r="O11" s="211">
        <v>1.0</v>
      </c>
      <c r="P11" s="212">
        <f>O11*H11</f>
        <v>58.9</v>
      </c>
      <c r="Q11" s="213"/>
      <c r="R11" s="214">
        <f>Q11*H11</f>
        <v>0</v>
      </c>
      <c r="S11" s="215">
        <f>Q11+O11+M11+K11+I11</f>
        <v>42</v>
      </c>
      <c r="T11" s="237">
        <f>H11*S11</f>
        <v>2473.8</v>
      </c>
      <c r="U11" s="6"/>
      <c r="V11" s="217">
        <f>SMALL(E12:G12,1)+(SMALL(E12:G12,1)*0.5)</f>
        <v>70.35</v>
      </c>
      <c r="W11" s="218">
        <f>LARGE(E12:G12,1)</f>
        <v>69.9</v>
      </c>
      <c r="X11" s="6"/>
      <c r="Y11" s="6"/>
      <c r="Z11" s="6"/>
    </row>
    <row r="12" ht="30.0" customHeight="1">
      <c r="A12" s="219"/>
      <c r="B12" s="220"/>
      <c r="C12" s="220"/>
      <c r="D12" s="220"/>
      <c r="E12" s="221">
        <v>59.9</v>
      </c>
      <c r="F12" s="221">
        <v>69.9</v>
      </c>
      <c r="G12" s="221">
        <v>46.9</v>
      </c>
      <c r="H12" s="222"/>
      <c r="I12" s="219"/>
      <c r="J12" s="223"/>
      <c r="K12" s="219"/>
      <c r="L12" s="223"/>
      <c r="M12" s="219"/>
      <c r="N12" s="223"/>
      <c r="O12" s="219"/>
      <c r="P12" s="223"/>
      <c r="Q12" s="219"/>
      <c r="R12" s="223"/>
      <c r="S12" s="224"/>
      <c r="T12" s="223"/>
      <c r="U12" s="6"/>
      <c r="V12" s="197"/>
      <c r="W12" s="186" t="b">
        <f>IF(W11&lt;V11,TRUE,FALSE)</f>
        <v>1</v>
      </c>
      <c r="X12" s="6"/>
      <c r="Y12" s="6"/>
      <c r="Z12" s="6"/>
    </row>
    <row r="13" ht="30.0" customHeight="1">
      <c r="A13" s="225">
        <v>6.0</v>
      </c>
      <c r="B13" s="226" t="s">
        <v>6</v>
      </c>
      <c r="C13" s="227">
        <v>658.0</v>
      </c>
      <c r="D13" s="228" t="s">
        <v>728</v>
      </c>
      <c r="E13" s="230" t="s">
        <v>729</v>
      </c>
      <c r="F13" s="229" t="s">
        <v>726</v>
      </c>
      <c r="G13" s="229" t="s">
        <v>730</v>
      </c>
      <c r="H13" s="231">
        <f>ROUNDUP(AVERAGE(E14:G14),2)</f>
        <v>26.3</v>
      </c>
      <c r="I13" s="232">
        <v>12.0</v>
      </c>
      <c r="J13" s="206">
        <f>I13*H13</f>
        <v>315.6</v>
      </c>
      <c r="K13" s="233"/>
      <c r="L13" s="208">
        <f>K13*H13</f>
        <v>0</v>
      </c>
      <c r="M13" s="234">
        <v>3.0</v>
      </c>
      <c r="N13" s="210">
        <f>M13*H13</f>
        <v>78.9</v>
      </c>
      <c r="O13" s="235"/>
      <c r="P13" s="212">
        <f>O13*H13</f>
        <v>0</v>
      </c>
      <c r="Q13" s="236"/>
      <c r="R13" s="214">
        <f>Q13*H13</f>
        <v>0</v>
      </c>
      <c r="S13" s="215">
        <f>Q13+O13+M13+K13+I13</f>
        <v>15</v>
      </c>
      <c r="T13" s="237">
        <f>H13*S13</f>
        <v>394.5</v>
      </c>
      <c r="U13" s="6"/>
      <c r="V13" s="217">
        <f>SMALL(E14:G14,1)+(SMALL(E14:G14,1)*0.5)</f>
        <v>30.63</v>
      </c>
      <c r="W13" s="218">
        <f>LARGE(E14:G14,1)</f>
        <v>29.99</v>
      </c>
      <c r="X13" s="6"/>
      <c r="Y13" s="6"/>
      <c r="Z13" s="6"/>
    </row>
    <row r="14" ht="30.0" customHeight="1">
      <c r="A14" s="219"/>
      <c r="B14" s="220"/>
      <c r="C14" s="220"/>
      <c r="D14" s="220"/>
      <c r="E14" s="221">
        <v>20.42</v>
      </c>
      <c r="F14" s="221">
        <v>29.99</v>
      </c>
      <c r="G14" s="221">
        <v>28.48</v>
      </c>
      <c r="H14" s="222"/>
      <c r="I14" s="219"/>
      <c r="J14" s="223"/>
      <c r="K14" s="219"/>
      <c r="L14" s="223"/>
      <c r="M14" s="219"/>
      <c r="N14" s="223"/>
      <c r="O14" s="219"/>
      <c r="P14" s="223"/>
      <c r="Q14" s="219"/>
      <c r="R14" s="223"/>
      <c r="S14" s="224"/>
      <c r="T14" s="223"/>
      <c r="U14" s="6"/>
      <c r="V14" s="197"/>
      <c r="W14" s="186" t="b">
        <f>IF(W13&lt;V13,TRUE,FALSE)</f>
        <v>1</v>
      </c>
      <c r="X14" s="6"/>
      <c r="Y14" s="6"/>
      <c r="Z14" s="6"/>
    </row>
    <row r="15" ht="30.0" customHeight="1">
      <c r="A15" s="198">
        <v>7.0</v>
      </c>
      <c r="B15" s="226" t="s">
        <v>6</v>
      </c>
      <c r="C15" s="227">
        <v>794502.0</v>
      </c>
      <c r="D15" s="238" t="s">
        <v>731</v>
      </c>
      <c r="E15" s="229" t="s">
        <v>730</v>
      </c>
      <c r="F15" s="230" t="s">
        <v>729</v>
      </c>
      <c r="G15" s="229" t="s">
        <v>714</v>
      </c>
      <c r="H15" s="231">
        <f>ROUNDUP(AVERAGE(E16:G16),2)</f>
        <v>40.57</v>
      </c>
      <c r="I15" s="205">
        <v>36.0</v>
      </c>
      <c r="J15" s="206">
        <f>I15*H15</f>
        <v>1460.52</v>
      </c>
      <c r="K15" s="207"/>
      <c r="L15" s="208">
        <f>K15*H15</f>
        <v>0</v>
      </c>
      <c r="M15" s="209">
        <v>1.0</v>
      </c>
      <c r="N15" s="210">
        <f>M15*H15</f>
        <v>40.57</v>
      </c>
      <c r="O15" s="211"/>
      <c r="P15" s="212">
        <f>O15*H15</f>
        <v>0</v>
      </c>
      <c r="Q15" s="213"/>
      <c r="R15" s="214">
        <f>Q15*H15</f>
        <v>0</v>
      </c>
      <c r="S15" s="215">
        <f>Q15+O15+M15+K15+I15</f>
        <v>37</v>
      </c>
      <c r="T15" s="237">
        <f>H15*S15</f>
        <v>1501.09</v>
      </c>
      <c r="U15" s="6"/>
      <c r="V15" s="217">
        <f>SMALL(E16:G16,1)+(SMALL(E16:G16,1)*0.5)</f>
        <v>49.2</v>
      </c>
      <c r="W15" s="218">
        <f>LARGE(E16:G16,1)</f>
        <v>49</v>
      </c>
      <c r="X15" s="6"/>
      <c r="Y15" s="6"/>
      <c r="Z15" s="6"/>
    </row>
    <row r="16" ht="30.0" customHeight="1">
      <c r="A16" s="219"/>
      <c r="B16" s="220"/>
      <c r="C16" s="220"/>
      <c r="D16" s="220"/>
      <c r="E16" s="221">
        <v>39.9</v>
      </c>
      <c r="F16" s="221">
        <v>32.8</v>
      </c>
      <c r="G16" s="221">
        <v>49.0</v>
      </c>
      <c r="H16" s="222"/>
      <c r="I16" s="219"/>
      <c r="J16" s="223"/>
      <c r="K16" s="219"/>
      <c r="L16" s="223"/>
      <c r="M16" s="219"/>
      <c r="N16" s="223"/>
      <c r="O16" s="219"/>
      <c r="P16" s="223"/>
      <c r="Q16" s="219"/>
      <c r="R16" s="223"/>
      <c r="S16" s="224"/>
      <c r="T16" s="223"/>
      <c r="U16" s="6"/>
      <c r="V16" s="197"/>
      <c r="W16" s="186" t="b">
        <f>IF(W15&lt;V15,TRUE,FALSE)</f>
        <v>1</v>
      </c>
      <c r="X16" s="6"/>
      <c r="Y16" s="6"/>
      <c r="Z16" s="6"/>
    </row>
    <row r="17" ht="30.0" customHeight="1">
      <c r="A17" s="225">
        <v>8.0</v>
      </c>
      <c r="B17" s="226" t="s">
        <v>6</v>
      </c>
      <c r="C17" s="227">
        <v>794503.0</v>
      </c>
      <c r="D17" s="228" t="s">
        <v>732</v>
      </c>
      <c r="E17" s="230" t="s">
        <v>718</v>
      </c>
      <c r="F17" s="229" t="s">
        <v>714</v>
      </c>
      <c r="G17" s="230" t="s">
        <v>721</v>
      </c>
      <c r="H17" s="231">
        <f>ROUNDUP(AVERAGE(E18:G18),2)</f>
        <v>68.01</v>
      </c>
      <c r="I17" s="232">
        <v>46.0</v>
      </c>
      <c r="J17" s="206">
        <f>I17*H17</f>
        <v>3128.46</v>
      </c>
      <c r="K17" s="233"/>
      <c r="L17" s="208">
        <f>K17*H17</f>
        <v>0</v>
      </c>
      <c r="M17" s="234">
        <v>3.0</v>
      </c>
      <c r="N17" s="210">
        <f>M17*H17</f>
        <v>204.03</v>
      </c>
      <c r="O17" s="235"/>
      <c r="P17" s="212">
        <f>O17*H17</f>
        <v>0</v>
      </c>
      <c r="Q17" s="236">
        <v>2.0</v>
      </c>
      <c r="R17" s="214">
        <f>Q17*H17</f>
        <v>136.02</v>
      </c>
      <c r="S17" s="215">
        <f>Q17+O17+M17+K17+I17</f>
        <v>51</v>
      </c>
      <c r="T17" s="237">
        <f>H17*S17</f>
        <v>3468.51</v>
      </c>
      <c r="U17" s="6"/>
      <c r="V17" s="217">
        <f>SMALL(E18:G18,1)+(SMALL(E18:G18,1)*0.5)</f>
        <v>84</v>
      </c>
      <c r="W17" s="218">
        <f>LARGE(E18:G18,1)</f>
        <v>78.04</v>
      </c>
      <c r="X17" s="6"/>
      <c r="Y17" s="6"/>
      <c r="Z17" s="6"/>
    </row>
    <row r="18" ht="30.0" customHeight="1">
      <c r="A18" s="219"/>
      <c r="B18" s="220"/>
      <c r="C18" s="220"/>
      <c r="D18" s="220"/>
      <c r="E18" s="221">
        <v>78.04</v>
      </c>
      <c r="F18" s="221">
        <v>69.99</v>
      </c>
      <c r="G18" s="221">
        <v>56.0</v>
      </c>
      <c r="H18" s="222"/>
      <c r="I18" s="219"/>
      <c r="J18" s="223"/>
      <c r="K18" s="219"/>
      <c r="L18" s="223"/>
      <c r="M18" s="219"/>
      <c r="N18" s="223"/>
      <c r="O18" s="219"/>
      <c r="P18" s="223"/>
      <c r="Q18" s="219"/>
      <c r="R18" s="223"/>
      <c r="S18" s="224"/>
      <c r="T18" s="223"/>
      <c r="U18" s="6"/>
      <c r="V18" s="197"/>
      <c r="W18" s="186" t="b">
        <f>IF(W17&lt;V17,TRUE,FALSE)</f>
        <v>1</v>
      </c>
      <c r="X18" s="6"/>
      <c r="Y18" s="6"/>
      <c r="Z18" s="6"/>
    </row>
    <row r="19" ht="30.0" customHeight="1">
      <c r="A19" s="198">
        <v>9.0</v>
      </c>
      <c r="B19" s="226" t="s">
        <v>6</v>
      </c>
      <c r="C19" s="227">
        <v>794505.0</v>
      </c>
      <c r="D19" s="238" t="s">
        <v>733</v>
      </c>
      <c r="E19" s="230" t="s">
        <v>729</v>
      </c>
      <c r="F19" s="229" t="s">
        <v>714</v>
      </c>
      <c r="G19" s="229" t="s">
        <v>734</v>
      </c>
      <c r="H19" s="231">
        <f>ROUNDUP(AVERAGE(E20:G20),2)</f>
        <v>48.31</v>
      </c>
      <c r="I19" s="205">
        <v>47.0</v>
      </c>
      <c r="J19" s="206">
        <f>I19*H19</f>
        <v>2270.57</v>
      </c>
      <c r="K19" s="207"/>
      <c r="L19" s="208">
        <f>K19*H19</f>
        <v>0</v>
      </c>
      <c r="M19" s="209">
        <v>3.0</v>
      </c>
      <c r="N19" s="210">
        <f>M19*H19</f>
        <v>144.93</v>
      </c>
      <c r="O19" s="211"/>
      <c r="P19" s="212">
        <f>O19*H19</f>
        <v>0</v>
      </c>
      <c r="Q19" s="213"/>
      <c r="R19" s="214">
        <f>Q19*H19</f>
        <v>0</v>
      </c>
      <c r="S19" s="215">
        <f>Q19+O19+M19+K19+I19</f>
        <v>50</v>
      </c>
      <c r="T19" s="237">
        <f>H19*S19</f>
        <v>2415.5</v>
      </c>
      <c r="U19" s="6"/>
      <c r="V19" s="217">
        <f>SMALL(E20:G20,1)+(SMALL(E20:G20,1)*0.5)</f>
        <v>60.165</v>
      </c>
      <c r="W19" s="218">
        <f>LARGE(E20:G20,1)</f>
        <v>54.9</v>
      </c>
      <c r="X19" s="6"/>
      <c r="Y19" s="6"/>
      <c r="Z19" s="6"/>
    </row>
    <row r="20" ht="30.0" customHeight="1">
      <c r="A20" s="219"/>
      <c r="B20" s="220"/>
      <c r="C20" s="220"/>
      <c r="D20" s="220"/>
      <c r="E20" s="221">
        <v>40.11</v>
      </c>
      <c r="F20" s="221">
        <v>49.9</v>
      </c>
      <c r="G20" s="221">
        <v>54.9</v>
      </c>
      <c r="H20" s="222"/>
      <c r="I20" s="219"/>
      <c r="J20" s="223"/>
      <c r="K20" s="219"/>
      <c r="L20" s="223"/>
      <c r="M20" s="219"/>
      <c r="N20" s="223"/>
      <c r="O20" s="219"/>
      <c r="P20" s="223"/>
      <c r="Q20" s="219"/>
      <c r="R20" s="223"/>
      <c r="S20" s="224"/>
      <c r="T20" s="223"/>
      <c r="U20" s="6"/>
      <c r="V20" s="197"/>
      <c r="W20" s="186" t="b">
        <f>IF(W19&lt;V19,TRUE,FALSE)</f>
        <v>1</v>
      </c>
      <c r="X20" s="6"/>
      <c r="Y20" s="6"/>
      <c r="Z20" s="6"/>
    </row>
    <row r="21" ht="30.0" customHeight="1">
      <c r="A21" s="225">
        <v>10.0</v>
      </c>
      <c r="B21" s="226" t="s">
        <v>6</v>
      </c>
      <c r="C21" s="227">
        <v>652.0</v>
      </c>
      <c r="D21" s="228" t="s">
        <v>735</v>
      </c>
      <c r="E21" s="229" t="s">
        <v>718</v>
      </c>
      <c r="F21" s="230" t="s">
        <v>721</v>
      </c>
      <c r="G21" s="229" t="s">
        <v>716</v>
      </c>
      <c r="H21" s="231">
        <f>ROUNDUP(AVERAGE(E22:G22),2)</f>
        <v>86.63</v>
      </c>
      <c r="I21" s="232">
        <v>60.0</v>
      </c>
      <c r="J21" s="206">
        <f>I21*H21</f>
        <v>5197.8</v>
      </c>
      <c r="K21" s="233"/>
      <c r="L21" s="208">
        <f>K21*H21</f>
        <v>0</v>
      </c>
      <c r="M21" s="234">
        <v>5.0</v>
      </c>
      <c r="N21" s="210">
        <f>M21*H21</f>
        <v>433.15</v>
      </c>
      <c r="O21" s="235"/>
      <c r="P21" s="212">
        <f>O21*H21</f>
        <v>0</v>
      </c>
      <c r="Q21" s="236"/>
      <c r="R21" s="214">
        <f>Q21*H21</f>
        <v>0</v>
      </c>
      <c r="S21" s="215">
        <f>Q21+O21+M21+K21+I21</f>
        <v>65</v>
      </c>
      <c r="T21" s="237">
        <f>H21*S21</f>
        <v>5630.95</v>
      </c>
      <c r="U21" s="6"/>
      <c r="V21" s="217">
        <f>SMALL(E22:G22,1)+(SMALL(E22:G22,1)*0.5)</f>
        <v>115.5</v>
      </c>
      <c r="W21" s="218">
        <f>LARGE(E22:G22,1)</f>
        <v>99.99</v>
      </c>
      <c r="X21" s="6"/>
      <c r="Y21" s="6"/>
      <c r="Z21" s="6"/>
    </row>
    <row r="22" ht="30.0" customHeight="1">
      <c r="A22" s="219"/>
      <c r="B22" s="220"/>
      <c r="C22" s="220"/>
      <c r="D22" s="220"/>
      <c r="E22" s="221">
        <v>82.9</v>
      </c>
      <c r="F22" s="221">
        <v>77.0</v>
      </c>
      <c r="G22" s="221">
        <v>99.99</v>
      </c>
      <c r="H22" s="222"/>
      <c r="I22" s="219"/>
      <c r="J22" s="223"/>
      <c r="K22" s="219"/>
      <c r="L22" s="223"/>
      <c r="M22" s="219"/>
      <c r="N22" s="223"/>
      <c r="O22" s="219"/>
      <c r="P22" s="223"/>
      <c r="Q22" s="219"/>
      <c r="R22" s="223"/>
      <c r="S22" s="224"/>
      <c r="T22" s="223"/>
      <c r="U22" s="6"/>
      <c r="V22" s="197"/>
      <c r="W22" s="186" t="b">
        <f>IF(W21&lt;V21,TRUE,FALSE)</f>
        <v>1</v>
      </c>
      <c r="X22" s="6"/>
      <c r="Y22" s="6"/>
      <c r="Z22" s="6"/>
    </row>
    <row r="23" ht="30.0" customHeight="1">
      <c r="A23" s="198">
        <v>11.0</v>
      </c>
      <c r="B23" s="226" t="s">
        <v>736</v>
      </c>
      <c r="C23" s="227">
        <v>794508.0</v>
      </c>
      <c r="D23" s="228" t="s">
        <v>737</v>
      </c>
      <c r="E23" s="230" t="s">
        <v>729</v>
      </c>
      <c r="F23" s="229" t="s">
        <v>714</v>
      </c>
      <c r="G23" s="229" t="s">
        <v>734</v>
      </c>
      <c r="H23" s="231">
        <f>ROUNDUP(AVERAGE(E24:G24),2)</f>
        <v>53.64</v>
      </c>
      <c r="I23" s="205">
        <v>60.0</v>
      </c>
      <c r="J23" s="206">
        <f>I23*H23</f>
        <v>3218.4</v>
      </c>
      <c r="K23" s="207">
        <v>4.0</v>
      </c>
      <c r="L23" s="208">
        <f>K23*H23</f>
        <v>214.56</v>
      </c>
      <c r="M23" s="209">
        <v>3.0</v>
      </c>
      <c r="N23" s="210">
        <f>M23*H23</f>
        <v>160.92</v>
      </c>
      <c r="O23" s="211"/>
      <c r="P23" s="212">
        <f>O23*H23</f>
        <v>0</v>
      </c>
      <c r="Q23" s="213"/>
      <c r="R23" s="214">
        <f>Q23*H23</f>
        <v>0</v>
      </c>
      <c r="S23" s="215">
        <f>Q23+O23+M23+K23+I23</f>
        <v>67</v>
      </c>
      <c r="T23" s="237">
        <f>H23*S23</f>
        <v>3593.88</v>
      </c>
      <c r="U23" s="56"/>
      <c r="V23" s="217">
        <f>SMALL(E24:G24,1)+(SMALL(E24:G24,1)*0.5)</f>
        <v>63.15</v>
      </c>
      <c r="W23" s="218">
        <f>LARGE(E24:G24,1)</f>
        <v>59.9</v>
      </c>
      <c r="X23" s="56"/>
      <c r="Y23" s="56"/>
      <c r="Z23" s="56"/>
    </row>
    <row r="24" ht="30.0" customHeight="1">
      <c r="A24" s="219"/>
      <c r="B24" s="220"/>
      <c r="C24" s="220"/>
      <c r="D24" s="220"/>
      <c r="E24" s="221">
        <v>42.1</v>
      </c>
      <c r="F24" s="221">
        <v>59.9</v>
      </c>
      <c r="G24" s="221">
        <v>58.9</v>
      </c>
      <c r="H24" s="222"/>
      <c r="I24" s="219"/>
      <c r="J24" s="223"/>
      <c r="K24" s="219"/>
      <c r="L24" s="223"/>
      <c r="M24" s="219"/>
      <c r="N24" s="223"/>
      <c r="O24" s="219"/>
      <c r="P24" s="223"/>
      <c r="Q24" s="219"/>
      <c r="R24" s="223"/>
      <c r="S24" s="224"/>
      <c r="T24" s="223"/>
      <c r="U24" s="56"/>
      <c r="V24" s="197"/>
      <c r="W24" s="186" t="b">
        <f>IF(W23&lt;V23,TRUE,FALSE)</f>
        <v>1</v>
      </c>
      <c r="X24" s="56"/>
      <c r="Y24" s="56"/>
      <c r="Z24" s="56"/>
    </row>
    <row r="25" ht="30.0" customHeight="1">
      <c r="A25" s="225">
        <v>12.0</v>
      </c>
      <c r="B25" s="226" t="s">
        <v>736</v>
      </c>
      <c r="C25" s="239">
        <v>797787.0</v>
      </c>
      <c r="D25" s="228" t="s">
        <v>738</v>
      </c>
      <c r="E25" s="230" t="s">
        <v>726</v>
      </c>
      <c r="F25" s="229" t="s">
        <v>739</v>
      </c>
      <c r="G25" s="229" t="s">
        <v>714</v>
      </c>
      <c r="H25" s="231">
        <f>ROUNDUP(AVERAGE(E26:G26),2)</f>
        <v>29.96</v>
      </c>
      <c r="I25" s="232">
        <v>30.0</v>
      </c>
      <c r="J25" s="206">
        <f>I25*H25</f>
        <v>898.8</v>
      </c>
      <c r="K25" s="233"/>
      <c r="L25" s="208">
        <f>K25*H25</f>
        <v>0</v>
      </c>
      <c r="M25" s="234">
        <v>7.0</v>
      </c>
      <c r="N25" s="210">
        <f>M25*H25</f>
        <v>209.72</v>
      </c>
      <c r="O25" s="235"/>
      <c r="P25" s="212">
        <f>O25*H25</f>
        <v>0</v>
      </c>
      <c r="Q25" s="236"/>
      <c r="R25" s="214">
        <f>Q25*H25</f>
        <v>0</v>
      </c>
      <c r="S25" s="215">
        <f>Q25+O25+M25+K25+I25</f>
        <v>37</v>
      </c>
      <c r="T25" s="237">
        <f>H25*S25</f>
        <v>1108.52</v>
      </c>
      <c r="U25" s="56"/>
      <c r="V25" s="217">
        <f>SMALL(E26:G26,1)+(SMALL(E26:G26,1)*0.5)</f>
        <v>44.85</v>
      </c>
      <c r="W25" s="218">
        <f>LARGE(E26:G26,1)</f>
        <v>29.99</v>
      </c>
      <c r="X25" s="56"/>
      <c r="Y25" s="56"/>
      <c r="Z25" s="56"/>
    </row>
    <row r="26" ht="30.0" customHeight="1">
      <c r="A26" s="219"/>
      <c r="B26" s="220"/>
      <c r="C26" s="220"/>
      <c r="D26" s="220"/>
      <c r="E26" s="221">
        <v>29.99</v>
      </c>
      <c r="F26" s="221">
        <v>29.9</v>
      </c>
      <c r="G26" s="221">
        <v>29.99</v>
      </c>
      <c r="H26" s="222"/>
      <c r="I26" s="219"/>
      <c r="J26" s="223"/>
      <c r="K26" s="219"/>
      <c r="L26" s="223"/>
      <c r="M26" s="219"/>
      <c r="N26" s="223"/>
      <c r="O26" s="219"/>
      <c r="P26" s="223"/>
      <c r="Q26" s="219"/>
      <c r="R26" s="223"/>
      <c r="S26" s="224"/>
      <c r="T26" s="223"/>
      <c r="U26" s="56"/>
      <c r="V26" s="197"/>
      <c r="W26" s="186" t="b">
        <f>IF(W25&lt;V25,TRUE,FALSE)</f>
        <v>1</v>
      </c>
      <c r="X26" s="56"/>
      <c r="Y26" s="56"/>
      <c r="Z26" s="56"/>
    </row>
    <row r="27" ht="30.0" customHeight="1">
      <c r="A27" s="198">
        <v>13.0</v>
      </c>
      <c r="B27" s="226" t="s">
        <v>6</v>
      </c>
      <c r="C27" s="227">
        <v>797724.0</v>
      </c>
      <c r="D27" s="228" t="s">
        <v>740</v>
      </c>
      <c r="E27" s="230" t="s">
        <v>729</v>
      </c>
      <c r="F27" s="229" t="s">
        <v>726</v>
      </c>
      <c r="G27" s="229" t="s">
        <v>714</v>
      </c>
      <c r="H27" s="231">
        <f>ROUNDUP(AVERAGE(E28:G28),2)</f>
        <v>44.58</v>
      </c>
      <c r="I27" s="205">
        <v>36.0</v>
      </c>
      <c r="J27" s="206">
        <f>I27*H27</f>
        <v>1604.88</v>
      </c>
      <c r="K27" s="207"/>
      <c r="L27" s="208">
        <f>K27*H27</f>
        <v>0</v>
      </c>
      <c r="M27" s="209">
        <v>6.0</v>
      </c>
      <c r="N27" s="210">
        <f>M27*H27</f>
        <v>267.48</v>
      </c>
      <c r="O27" s="211"/>
      <c r="P27" s="212">
        <f>O27*H27</f>
        <v>0</v>
      </c>
      <c r="Q27" s="213"/>
      <c r="R27" s="214">
        <f>Q27*H27</f>
        <v>0</v>
      </c>
      <c r="S27" s="215">
        <f>Q27+O27+M27+K27+I27</f>
        <v>42</v>
      </c>
      <c r="T27" s="237">
        <f>H27*S27</f>
        <v>1872.36</v>
      </c>
      <c r="U27" s="66"/>
      <c r="V27" s="217">
        <f>SMALL(E28:G28,1)+(SMALL(E28:G28,1)*0.5)</f>
        <v>52.92</v>
      </c>
      <c r="W27" s="218">
        <f>LARGE(E28:G28,1)</f>
        <v>49.99</v>
      </c>
      <c r="X27" s="66"/>
      <c r="Y27" s="66"/>
      <c r="Z27" s="66"/>
    </row>
    <row r="28" ht="30.0" customHeight="1">
      <c r="A28" s="219"/>
      <c r="B28" s="220"/>
      <c r="C28" s="220"/>
      <c r="D28" s="220"/>
      <c r="E28" s="221">
        <v>35.28</v>
      </c>
      <c r="F28" s="221">
        <v>49.99</v>
      </c>
      <c r="G28" s="221">
        <v>48.46</v>
      </c>
      <c r="H28" s="222"/>
      <c r="I28" s="219"/>
      <c r="J28" s="223"/>
      <c r="K28" s="219"/>
      <c r="L28" s="223"/>
      <c r="M28" s="219"/>
      <c r="N28" s="223"/>
      <c r="O28" s="219"/>
      <c r="P28" s="223"/>
      <c r="Q28" s="219"/>
      <c r="R28" s="223"/>
      <c r="S28" s="224"/>
      <c r="T28" s="223"/>
      <c r="U28" s="66"/>
      <c r="V28" s="197"/>
      <c r="W28" s="186" t="b">
        <f>IF(W27&lt;V27,TRUE,FALSE)</f>
        <v>1</v>
      </c>
      <c r="X28" s="66"/>
      <c r="Y28" s="66"/>
      <c r="Z28" s="66"/>
    </row>
    <row r="29" ht="30.0" customHeight="1">
      <c r="A29" s="225">
        <v>14.0</v>
      </c>
      <c r="B29" s="226" t="s">
        <v>6</v>
      </c>
      <c r="C29" s="227">
        <v>797726.0</v>
      </c>
      <c r="D29" s="228" t="s">
        <v>741</v>
      </c>
      <c r="E29" s="230" t="s">
        <v>718</v>
      </c>
      <c r="F29" s="229" t="s">
        <v>726</v>
      </c>
      <c r="G29" s="230" t="s">
        <v>727</v>
      </c>
      <c r="H29" s="231">
        <f>ROUNDUP(AVERAGE(E30:G30),2)</f>
        <v>72.63</v>
      </c>
      <c r="I29" s="232">
        <v>30.0</v>
      </c>
      <c r="J29" s="206">
        <f>I29*H29</f>
        <v>2178.9</v>
      </c>
      <c r="K29" s="233"/>
      <c r="L29" s="208">
        <f>K29*H29</f>
        <v>0</v>
      </c>
      <c r="M29" s="234">
        <v>6.0</v>
      </c>
      <c r="N29" s="210">
        <f>M29*H29</f>
        <v>435.78</v>
      </c>
      <c r="O29" s="235"/>
      <c r="P29" s="212">
        <f>O29*H29</f>
        <v>0</v>
      </c>
      <c r="Q29" s="236"/>
      <c r="R29" s="214">
        <f>Q29*H29</f>
        <v>0</v>
      </c>
      <c r="S29" s="215">
        <f>Q29+O29+M29+K29+I29</f>
        <v>36</v>
      </c>
      <c r="T29" s="237">
        <f>H29*S29</f>
        <v>2614.68</v>
      </c>
      <c r="U29" s="6"/>
      <c r="V29" s="217">
        <f>SMALL(E30:G30,1)+(SMALL(E30:G30,1)*0.5)</f>
        <v>83.25</v>
      </c>
      <c r="W29" s="218">
        <f>LARGE(E30:G30,1)</f>
        <v>82.4</v>
      </c>
      <c r="X29" s="6"/>
      <c r="Y29" s="6"/>
      <c r="Z29" s="6"/>
    </row>
    <row r="30" ht="30.0" customHeight="1">
      <c r="A30" s="219"/>
      <c r="B30" s="220"/>
      <c r="C30" s="220"/>
      <c r="D30" s="220"/>
      <c r="E30" s="221">
        <v>82.4</v>
      </c>
      <c r="F30" s="221">
        <v>79.99</v>
      </c>
      <c r="G30" s="221">
        <v>55.5</v>
      </c>
      <c r="H30" s="222"/>
      <c r="I30" s="219"/>
      <c r="J30" s="223"/>
      <c r="K30" s="219"/>
      <c r="L30" s="223"/>
      <c r="M30" s="219"/>
      <c r="N30" s="223"/>
      <c r="O30" s="219"/>
      <c r="P30" s="223"/>
      <c r="Q30" s="219"/>
      <c r="R30" s="223"/>
      <c r="S30" s="224"/>
      <c r="T30" s="223"/>
      <c r="U30" s="6"/>
      <c r="V30" s="197"/>
      <c r="W30" s="186" t="b">
        <f>IF(W29&lt;V29,TRUE,FALSE)</f>
        <v>1</v>
      </c>
      <c r="X30" s="6"/>
      <c r="Y30" s="6"/>
      <c r="Z30" s="6"/>
    </row>
    <row r="31" ht="30.0" customHeight="1">
      <c r="A31" s="198">
        <v>15.0</v>
      </c>
      <c r="B31" s="199" t="s">
        <v>6</v>
      </c>
      <c r="C31" s="200">
        <v>797727.0</v>
      </c>
      <c r="D31" s="228" t="s">
        <v>742</v>
      </c>
      <c r="E31" s="203" t="s">
        <v>729</v>
      </c>
      <c r="F31" s="202" t="s">
        <v>734</v>
      </c>
      <c r="G31" s="202" t="s">
        <v>714</v>
      </c>
      <c r="H31" s="231">
        <f>ROUNDUP(AVERAGE(E32:G32),2)</f>
        <v>55.97</v>
      </c>
      <c r="I31" s="205">
        <v>30.0</v>
      </c>
      <c r="J31" s="206">
        <f>I31*H31</f>
        <v>1679.1</v>
      </c>
      <c r="K31" s="207"/>
      <c r="L31" s="208">
        <f>K31*H31</f>
        <v>0</v>
      </c>
      <c r="M31" s="209">
        <v>6.0</v>
      </c>
      <c r="N31" s="210">
        <f>M31*H31</f>
        <v>335.82</v>
      </c>
      <c r="O31" s="211">
        <v>1.0</v>
      </c>
      <c r="P31" s="212">
        <f>O31*H31</f>
        <v>55.97</v>
      </c>
      <c r="Q31" s="213">
        <v>2.0</v>
      </c>
      <c r="R31" s="214">
        <f>Q31*H31</f>
        <v>111.94</v>
      </c>
      <c r="S31" s="215">
        <f>Q31+O31+M31+K31+I31</f>
        <v>39</v>
      </c>
      <c r="T31" s="240">
        <f>H31*S31</f>
        <v>2182.83</v>
      </c>
      <c r="U31" s="6"/>
      <c r="V31" s="217">
        <f>SMALL(E32:G32,1)+(SMALL(E32:G32,1)*0.5)</f>
        <v>67.35</v>
      </c>
      <c r="W31" s="218">
        <f>LARGE(E32:G32,1)</f>
        <v>65</v>
      </c>
      <c r="X31" s="6"/>
      <c r="Y31" s="6"/>
      <c r="Z31" s="6"/>
    </row>
    <row r="32" ht="30.0" customHeight="1">
      <c r="A32" s="219"/>
      <c r="B32" s="241"/>
      <c r="C32" s="241"/>
      <c r="D32" s="220"/>
      <c r="E32" s="242">
        <v>44.9</v>
      </c>
      <c r="F32" s="242">
        <v>57.99</v>
      </c>
      <c r="G32" s="242">
        <v>65.0</v>
      </c>
      <c r="H32" s="222"/>
      <c r="I32" s="219"/>
      <c r="J32" s="223"/>
      <c r="K32" s="219"/>
      <c r="L32" s="223"/>
      <c r="M32" s="219"/>
      <c r="N32" s="223"/>
      <c r="O32" s="219"/>
      <c r="P32" s="223"/>
      <c r="Q32" s="219"/>
      <c r="R32" s="223"/>
      <c r="S32" s="224"/>
      <c r="T32" s="241"/>
      <c r="U32" s="6"/>
      <c r="V32" s="197"/>
      <c r="W32" s="186" t="b">
        <f>IF(W31&lt;V31,TRUE,FALSE)</f>
        <v>1</v>
      </c>
      <c r="X32" s="6"/>
      <c r="Y32" s="6"/>
      <c r="Z32" s="6"/>
    </row>
    <row r="33" ht="30.0" customHeight="1">
      <c r="A33" s="225">
        <v>16.0</v>
      </c>
      <c r="B33" s="226" t="s">
        <v>6</v>
      </c>
      <c r="C33" s="227">
        <v>797728.0</v>
      </c>
      <c r="D33" s="228" t="s">
        <v>743</v>
      </c>
      <c r="E33" s="229" t="s">
        <v>718</v>
      </c>
      <c r="F33" s="229" t="s">
        <v>726</v>
      </c>
      <c r="G33" s="230" t="s">
        <v>727</v>
      </c>
      <c r="H33" s="231">
        <f>ROUNDUP(AVERAGE(E34:G34),2)</f>
        <v>42.06</v>
      </c>
      <c r="I33" s="232">
        <v>6.0</v>
      </c>
      <c r="J33" s="206">
        <f>I33*H33</f>
        <v>252.36</v>
      </c>
      <c r="K33" s="233"/>
      <c r="L33" s="208">
        <f>K33*H33</f>
        <v>0</v>
      </c>
      <c r="M33" s="234">
        <v>4.0</v>
      </c>
      <c r="N33" s="210">
        <f>M33*H33</f>
        <v>168.24</v>
      </c>
      <c r="O33" s="235">
        <v>1.0</v>
      </c>
      <c r="P33" s="212">
        <f>O33*H33</f>
        <v>42.06</v>
      </c>
      <c r="Q33" s="236"/>
      <c r="R33" s="214">
        <f>Q33*H33</f>
        <v>0</v>
      </c>
      <c r="S33" s="215">
        <f>Q33+O33+M33+K33+I33</f>
        <v>11</v>
      </c>
      <c r="T33" s="237">
        <f>H33*S33</f>
        <v>462.66</v>
      </c>
      <c r="U33" s="6"/>
      <c r="V33" s="217">
        <f>SMALL(E34:G34,1)+(SMALL(E34:G34,1)*0.5)</f>
        <v>49.92</v>
      </c>
      <c r="W33" s="218">
        <f>LARGE(E34:G34,1)</f>
        <v>49.9</v>
      </c>
      <c r="X33" s="6"/>
      <c r="Y33" s="6"/>
      <c r="Z33" s="6"/>
    </row>
    <row r="34" ht="30.0" customHeight="1">
      <c r="A34" s="219"/>
      <c r="B34" s="220"/>
      <c r="C34" s="220"/>
      <c r="D34" s="220"/>
      <c r="E34" s="221">
        <v>42.99</v>
      </c>
      <c r="F34" s="221">
        <v>49.9</v>
      </c>
      <c r="G34" s="221">
        <v>33.28</v>
      </c>
      <c r="H34" s="222"/>
      <c r="I34" s="219"/>
      <c r="J34" s="223"/>
      <c r="K34" s="219"/>
      <c r="L34" s="223"/>
      <c r="M34" s="219"/>
      <c r="N34" s="223"/>
      <c r="O34" s="219"/>
      <c r="P34" s="223"/>
      <c r="Q34" s="219"/>
      <c r="R34" s="223"/>
      <c r="S34" s="224"/>
      <c r="T34" s="223"/>
      <c r="U34" s="6"/>
      <c r="V34" s="197"/>
      <c r="W34" s="186" t="b">
        <f>IF(W33&lt;V33,TRUE,FALSE)</f>
        <v>1</v>
      </c>
      <c r="X34" s="6"/>
      <c r="Y34" s="6"/>
      <c r="Z34" s="6"/>
    </row>
    <row r="35" ht="30.0" customHeight="1">
      <c r="A35" s="198">
        <v>17.0</v>
      </c>
      <c r="B35" s="226" t="s">
        <v>6</v>
      </c>
      <c r="C35" s="227">
        <v>51762.0</v>
      </c>
      <c r="D35" s="228" t="s">
        <v>744</v>
      </c>
      <c r="E35" s="229" t="s">
        <v>745</v>
      </c>
      <c r="F35" s="229" t="s">
        <v>718</v>
      </c>
      <c r="G35" s="229" t="s">
        <v>739</v>
      </c>
      <c r="H35" s="231">
        <f>ROUNDUP(AVERAGE(E36:G36),2)</f>
        <v>109.63</v>
      </c>
      <c r="I35" s="205">
        <v>42.0</v>
      </c>
      <c r="J35" s="206">
        <f>I35*H35</f>
        <v>4604.46</v>
      </c>
      <c r="K35" s="207"/>
      <c r="L35" s="208">
        <f>K35*H35</f>
        <v>0</v>
      </c>
      <c r="M35" s="209">
        <v>6.0</v>
      </c>
      <c r="N35" s="210">
        <f>M35*H35</f>
        <v>657.78</v>
      </c>
      <c r="O35" s="211"/>
      <c r="P35" s="212">
        <f>O35*H35</f>
        <v>0</v>
      </c>
      <c r="Q35" s="213"/>
      <c r="R35" s="214">
        <f>Q35*H35</f>
        <v>0</v>
      </c>
      <c r="S35" s="215">
        <f>Q35+O35+M35+K35+I35</f>
        <v>48</v>
      </c>
      <c r="T35" s="237">
        <f>H35*S35</f>
        <v>5262.24</v>
      </c>
      <c r="U35" s="56"/>
      <c r="V35" s="217">
        <f>SMALL(E36:G36,1)+(SMALL(E36:G36,1)*0.5)</f>
        <v>149.85</v>
      </c>
      <c r="W35" s="218">
        <f>LARGE(E36:G36,1)</f>
        <v>119</v>
      </c>
      <c r="X35" s="56"/>
      <c r="Y35" s="56"/>
      <c r="Z35" s="56"/>
    </row>
    <row r="36" ht="30.0" customHeight="1">
      <c r="A36" s="219"/>
      <c r="B36" s="220"/>
      <c r="C36" s="220"/>
      <c r="D36" s="220"/>
      <c r="E36" s="221">
        <v>109.99</v>
      </c>
      <c r="F36" s="221">
        <v>119.0</v>
      </c>
      <c r="G36" s="221">
        <v>99.9</v>
      </c>
      <c r="H36" s="222"/>
      <c r="I36" s="219"/>
      <c r="J36" s="223"/>
      <c r="K36" s="219"/>
      <c r="L36" s="223"/>
      <c r="M36" s="219"/>
      <c r="N36" s="223"/>
      <c r="O36" s="219"/>
      <c r="P36" s="223"/>
      <c r="Q36" s="219"/>
      <c r="R36" s="223"/>
      <c r="S36" s="224"/>
      <c r="T36" s="223"/>
      <c r="U36" s="56"/>
      <c r="V36" s="197"/>
      <c r="W36" s="186" t="b">
        <f>IF(W35&lt;V35,TRUE,FALSE)</f>
        <v>1</v>
      </c>
      <c r="X36" s="56"/>
      <c r="Y36" s="56"/>
      <c r="Z36" s="56"/>
    </row>
    <row r="37" ht="30.0" customHeight="1">
      <c r="A37" s="225">
        <v>18.0</v>
      </c>
      <c r="B37" s="226" t="s">
        <v>6</v>
      </c>
      <c r="C37" s="227">
        <v>797730.0</v>
      </c>
      <c r="D37" s="228" t="s">
        <v>746</v>
      </c>
      <c r="E37" s="229" t="s">
        <v>739</v>
      </c>
      <c r="F37" s="229" t="s">
        <v>745</v>
      </c>
      <c r="G37" s="229" t="s">
        <v>722</v>
      </c>
      <c r="H37" s="231">
        <f>ROUNDUP(AVERAGE(E38:G38),2)</f>
        <v>83.3</v>
      </c>
      <c r="I37" s="232">
        <v>74.0</v>
      </c>
      <c r="J37" s="206">
        <f>I37*H37</f>
        <v>6164.2</v>
      </c>
      <c r="K37" s="233"/>
      <c r="L37" s="208">
        <f>K37*H37</f>
        <v>0</v>
      </c>
      <c r="M37" s="234">
        <v>6.0</v>
      </c>
      <c r="N37" s="210">
        <f>M37*H37</f>
        <v>499.8</v>
      </c>
      <c r="O37" s="235">
        <v>2.0</v>
      </c>
      <c r="P37" s="212">
        <f>O37*H37</f>
        <v>166.6</v>
      </c>
      <c r="Q37" s="236"/>
      <c r="R37" s="214">
        <f>Q37*H37</f>
        <v>0</v>
      </c>
      <c r="S37" s="215">
        <f>Q37+O37+M37+K37+I37</f>
        <v>82</v>
      </c>
      <c r="T37" s="237">
        <f>H37*S37</f>
        <v>6830.6</v>
      </c>
      <c r="U37" s="6"/>
      <c r="V37" s="217">
        <f>SMALL(E38:G38,1)+(SMALL(E38:G38,1)*0.5)</f>
        <v>119.85</v>
      </c>
      <c r="W37" s="218">
        <f>LARGE(E38:G38,1)</f>
        <v>89.99</v>
      </c>
      <c r="X37" s="6"/>
      <c r="Y37" s="6"/>
      <c r="Z37" s="6"/>
    </row>
    <row r="38" ht="30.0" customHeight="1">
      <c r="A38" s="219"/>
      <c r="B38" s="220"/>
      <c r="C38" s="220"/>
      <c r="D38" s="220"/>
      <c r="E38" s="221">
        <v>79.9</v>
      </c>
      <c r="F38" s="221">
        <v>79.99</v>
      </c>
      <c r="G38" s="221">
        <v>89.99</v>
      </c>
      <c r="H38" s="222"/>
      <c r="I38" s="219"/>
      <c r="J38" s="223"/>
      <c r="K38" s="219"/>
      <c r="L38" s="223"/>
      <c r="M38" s="219"/>
      <c r="N38" s="223"/>
      <c r="O38" s="219"/>
      <c r="P38" s="223"/>
      <c r="Q38" s="219"/>
      <c r="R38" s="223"/>
      <c r="S38" s="224"/>
      <c r="T38" s="223"/>
      <c r="U38" s="6"/>
      <c r="V38" s="197"/>
      <c r="W38" s="186" t="b">
        <f>IF(W37&lt;V37,TRUE,FALSE)</f>
        <v>1</v>
      </c>
      <c r="X38" s="6"/>
      <c r="Y38" s="6"/>
      <c r="Z38" s="6"/>
    </row>
    <row r="39" ht="30.0" customHeight="1">
      <c r="A39" s="198">
        <v>19.0</v>
      </c>
      <c r="B39" s="226" t="s">
        <v>6</v>
      </c>
      <c r="C39" s="227">
        <v>797770.0</v>
      </c>
      <c r="D39" s="228" t="s">
        <v>747</v>
      </c>
      <c r="E39" s="229" t="s">
        <v>718</v>
      </c>
      <c r="F39" s="229" t="s">
        <v>734</v>
      </c>
      <c r="G39" s="230" t="s">
        <v>727</v>
      </c>
      <c r="H39" s="231">
        <f>ROUNDUP(AVERAGE(E40:G40),2)</f>
        <v>136.97</v>
      </c>
      <c r="I39" s="205">
        <v>42.0</v>
      </c>
      <c r="J39" s="206">
        <f>I39*H39</f>
        <v>5752.74</v>
      </c>
      <c r="K39" s="207"/>
      <c r="L39" s="208">
        <f>K39*H39</f>
        <v>0</v>
      </c>
      <c r="M39" s="209">
        <v>6.0</v>
      </c>
      <c r="N39" s="210">
        <f>M39*H39</f>
        <v>821.82</v>
      </c>
      <c r="O39" s="211">
        <v>2.0</v>
      </c>
      <c r="P39" s="212">
        <f>O39*H39</f>
        <v>273.94</v>
      </c>
      <c r="Q39" s="213"/>
      <c r="R39" s="214">
        <f>Q39*H39</f>
        <v>0</v>
      </c>
      <c r="S39" s="215">
        <f>Q39+O39+M39+K39+I39</f>
        <v>50</v>
      </c>
      <c r="T39" s="237">
        <f>H39*S39</f>
        <v>6848.5</v>
      </c>
      <c r="U39" s="6"/>
      <c r="V39" s="217">
        <f>SMALL(E40:G40,1)+(SMALL(E40:G40,1)*0.5)</f>
        <v>175.635</v>
      </c>
      <c r="W39" s="218">
        <f>LARGE(E40:G40,1)</f>
        <v>159.9</v>
      </c>
      <c r="X39" s="6"/>
      <c r="Y39" s="6"/>
      <c r="Z39" s="6"/>
    </row>
    <row r="40" ht="30.0" customHeight="1">
      <c r="A40" s="219"/>
      <c r="B40" s="220"/>
      <c r="C40" s="220"/>
      <c r="D40" s="220"/>
      <c r="E40" s="221">
        <v>117.09</v>
      </c>
      <c r="F40" s="221">
        <v>159.9</v>
      </c>
      <c r="G40" s="221">
        <v>133.9</v>
      </c>
      <c r="H40" s="222"/>
      <c r="I40" s="219"/>
      <c r="J40" s="223"/>
      <c r="K40" s="219"/>
      <c r="L40" s="223"/>
      <c r="M40" s="219"/>
      <c r="N40" s="223"/>
      <c r="O40" s="219"/>
      <c r="P40" s="223"/>
      <c r="Q40" s="219"/>
      <c r="R40" s="223"/>
      <c r="S40" s="224"/>
      <c r="T40" s="223"/>
      <c r="U40" s="6"/>
      <c r="V40" s="197"/>
      <c r="W40" s="186" t="b">
        <f>IF(W39&lt;V39,TRUE,FALSE)</f>
        <v>1</v>
      </c>
      <c r="X40" s="6"/>
      <c r="Y40" s="6"/>
      <c r="Z40" s="6"/>
    </row>
    <row r="41" ht="30.0" customHeight="1">
      <c r="A41" s="225">
        <v>20.0</v>
      </c>
      <c r="B41" s="226" t="s">
        <v>6</v>
      </c>
      <c r="C41" s="227">
        <v>797771.0</v>
      </c>
      <c r="D41" s="228" t="s">
        <v>748</v>
      </c>
      <c r="E41" s="230" t="s">
        <v>718</v>
      </c>
      <c r="F41" s="229" t="s">
        <v>749</v>
      </c>
      <c r="G41" s="229" t="s">
        <v>739</v>
      </c>
      <c r="H41" s="231">
        <f>ROUNDUP(AVERAGE(E42:G42),2)</f>
        <v>54.3</v>
      </c>
      <c r="I41" s="232">
        <v>42.0</v>
      </c>
      <c r="J41" s="206">
        <f>I41*H41</f>
        <v>2280.6</v>
      </c>
      <c r="K41" s="233"/>
      <c r="L41" s="208">
        <f>K41*H41</f>
        <v>0</v>
      </c>
      <c r="M41" s="234">
        <v>6.0</v>
      </c>
      <c r="N41" s="210">
        <f>M41*H41</f>
        <v>325.8</v>
      </c>
      <c r="O41" s="235"/>
      <c r="P41" s="212">
        <f>O41*H41</f>
        <v>0</v>
      </c>
      <c r="Q41" s="236"/>
      <c r="R41" s="214">
        <f>Q41*H41</f>
        <v>0</v>
      </c>
      <c r="S41" s="215">
        <f>Q41+O41+M41+K41+I41</f>
        <v>48</v>
      </c>
      <c r="T41" s="237">
        <f>H41*S41</f>
        <v>2606.4</v>
      </c>
      <c r="U41" s="56"/>
      <c r="V41" s="217">
        <f>SMALL(E42:G42,1)+(SMALL(E42:G42,1)*0.5)</f>
        <v>71.985</v>
      </c>
      <c r="W41" s="218">
        <f>LARGE(E42:G42,1)</f>
        <v>59.99</v>
      </c>
      <c r="X41" s="56"/>
      <c r="Y41" s="56"/>
      <c r="Z41" s="56"/>
    </row>
    <row r="42" ht="30.0" customHeight="1">
      <c r="A42" s="219"/>
      <c r="B42" s="220"/>
      <c r="C42" s="220"/>
      <c r="D42" s="220"/>
      <c r="E42" s="221">
        <v>47.99</v>
      </c>
      <c r="F42" s="221">
        <v>59.99</v>
      </c>
      <c r="G42" s="221">
        <v>54.9</v>
      </c>
      <c r="H42" s="222"/>
      <c r="I42" s="219"/>
      <c r="J42" s="223"/>
      <c r="K42" s="219"/>
      <c r="L42" s="223"/>
      <c r="M42" s="219"/>
      <c r="N42" s="223"/>
      <c r="O42" s="219"/>
      <c r="P42" s="223"/>
      <c r="Q42" s="219"/>
      <c r="R42" s="223"/>
      <c r="S42" s="224"/>
      <c r="T42" s="223"/>
      <c r="U42" s="56"/>
      <c r="V42" s="197"/>
      <c r="W42" s="186" t="b">
        <f>IF(W41&lt;V41,TRUE,FALSE)</f>
        <v>1</v>
      </c>
      <c r="X42" s="56"/>
      <c r="Y42" s="56"/>
      <c r="Z42" s="56"/>
    </row>
    <row r="43" ht="30.0" customHeight="1">
      <c r="A43" s="198">
        <v>21.0</v>
      </c>
      <c r="B43" s="226" t="s">
        <v>6</v>
      </c>
      <c r="C43" s="227">
        <v>797772.0</v>
      </c>
      <c r="D43" s="228" t="s">
        <v>750</v>
      </c>
      <c r="E43" s="230" t="s">
        <v>729</v>
      </c>
      <c r="F43" s="230" t="s">
        <v>718</v>
      </c>
      <c r="G43" s="230" t="s">
        <v>739</v>
      </c>
      <c r="H43" s="231">
        <f>ROUNDUP(AVERAGE(E44:G44),2)</f>
        <v>108.85</v>
      </c>
      <c r="I43" s="205">
        <v>77.0</v>
      </c>
      <c r="J43" s="206">
        <f>I43*H43</f>
        <v>8381.45</v>
      </c>
      <c r="K43" s="207"/>
      <c r="L43" s="208">
        <f>K43*H43</f>
        <v>0</v>
      </c>
      <c r="M43" s="209">
        <v>6.0</v>
      </c>
      <c r="N43" s="210">
        <f>M43*H43</f>
        <v>653.1</v>
      </c>
      <c r="O43" s="211"/>
      <c r="P43" s="212">
        <f>O43*H43</f>
        <v>0</v>
      </c>
      <c r="Q43" s="213"/>
      <c r="R43" s="214">
        <f>Q43*H43</f>
        <v>0</v>
      </c>
      <c r="S43" s="215">
        <f>Q43+O43+M43+K43+I43</f>
        <v>83</v>
      </c>
      <c r="T43" s="237">
        <f>H43*S43</f>
        <v>9034.55</v>
      </c>
      <c r="U43" s="6"/>
      <c r="V43" s="217">
        <f>SMALL(E44:G44,1)+(SMALL(E44:G44,1)*0.5)</f>
        <v>140.4</v>
      </c>
      <c r="W43" s="218">
        <f>LARGE(E44:G44,1)</f>
        <v>129.9</v>
      </c>
      <c r="X43" s="6"/>
      <c r="Y43" s="6"/>
      <c r="Z43" s="6"/>
    </row>
    <row r="44" ht="30.0" customHeight="1">
      <c r="A44" s="219"/>
      <c r="B44" s="220"/>
      <c r="C44" s="220"/>
      <c r="D44" s="220"/>
      <c r="E44" s="243">
        <v>93.6</v>
      </c>
      <c r="F44" s="243">
        <v>103.03</v>
      </c>
      <c r="G44" s="243">
        <v>129.9</v>
      </c>
      <c r="H44" s="222"/>
      <c r="I44" s="219"/>
      <c r="J44" s="223"/>
      <c r="K44" s="219"/>
      <c r="L44" s="223"/>
      <c r="M44" s="219"/>
      <c r="N44" s="223"/>
      <c r="O44" s="219"/>
      <c r="P44" s="223"/>
      <c r="Q44" s="219"/>
      <c r="R44" s="223"/>
      <c r="S44" s="224"/>
      <c r="T44" s="223"/>
      <c r="U44" s="6"/>
      <c r="V44" s="197"/>
      <c r="W44" s="186" t="b">
        <f>IF(W43&lt;V43,TRUE,FALSE)</f>
        <v>1</v>
      </c>
      <c r="X44" s="6"/>
      <c r="Y44" s="6"/>
      <c r="Z44" s="6"/>
    </row>
    <row r="45" ht="30.0" customHeight="1">
      <c r="A45" s="225">
        <v>22.0</v>
      </c>
      <c r="B45" s="226" t="s">
        <v>6</v>
      </c>
      <c r="C45" s="227">
        <v>794495.0</v>
      </c>
      <c r="D45" s="228" t="s">
        <v>751</v>
      </c>
      <c r="E45" s="230" t="s">
        <v>718</v>
      </c>
      <c r="F45" s="230" t="s">
        <v>752</v>
      </c>
      <c r="G45" s="230" t="s">
        <v>724</v>
      </c>
      <c r="H45" s="231">
        <f>ROUNDUP(AVERAGE(E46:G46),2)</f>
        <v>16.78</v>
      </c>
      <c r="I45" s="232"/>
      <c r="J45" s="206">
        <f>I45*H45</f>
        <v>0</v>
      </c>
      <c r="K45" s="233">
        <v>4.0</v>
      </c>
      <c r="L45" s="208">
        <f>K45*H45</f>
        <v>67.12</v>
      </c>
      <c r="M45" s="234">
        <v>4.0</v>
      </c>
      <c r="N45" s="210">
        <f>M45*H45</f>
        <v>67.12</v>
      </c>
      <c r="O45" s="235"/>
      <c r="P45" s="212">
        <f>O45*H45</f>
        <v>0</v>
      </c>
      <c r="Q45" s="236"/>
      <c r="R45" s="214">
        <f>Q45*H45</f>
        <v>0</v>
      </c>
      <c r="S45" s="215">
        <f>Q45+O45+M45+K45+I45</f>
        <v>8</v>
      </c>
      <c r="T45" s="237">
        <f>H45*S45</f>
        <v>134.24</v>
      </c>
      <c r="U45" s="6"/>
      <c r="V45" s="217">
        <f>SMALL(E46:G46,1)+(SMALL(E46:G46,1)*0.5)</f>
        <v>22.41</v>
      </c>
      <c r="W45" s="218">
        <f>LARGE(E46:G46,1)</f>
        <v>17.75</v>
      </c>
      <c r="X45" s="6"/>
      <c r="Y45" s="6"/>
      <c r="Z45" s="6"/>
    </row>
    <row r="46" ht="30.0" customHeight="1">
      <c r="A46" s="219"/>
      <c r="B46" s="220"/>
      <c r="C46" s="220"/>
      <c r="D46" s="220"/>
      <c r="E46" s="243">
        <v>17.65</v>
      </c>
      <c r="F46" s="243">
        <v>17.75</v>
      </c>
      <c r="G46" s="243">
        <v>14.94</v>
      </c>
      <c r="H46" s="222"/>
      <c r="I46" s="219"/>
      <c r="J46" s="223"/>
      <c r="K46" s="219"/>
      <c r="L46" s="223"/>
      <c r="M46" s="219"/>
      <c r="N46" s="223"/>
      <c r="O46" s="219"/>
      <c r="P46" s="223"/>
      <c r="Q46" s="219"/>
      <c r="R46" s="223"/>
      <c r="S46" s="224"/>
      <c r="T46" s="223"/>
      <c r="U46" s="6"/>
      <c r="V46" s="197"/>
      <c r="W46" s="186" t="b">
        <f>IF(W45&lt;V45,TRUE,FALSE)</f>
        <v>1</v>
      </c>
      <c r="X46" s="6"/>
      <c r="Y46" s="6"/>
      <c r="Z46" s="6"/>
    </row>
    <row r="47" ht="30.0" customHeight="1">
      <c r="A47" s="198">
        <v>23.0</v>
      </c>
      <c r="B47" s="226" t="s">
        <v>6</v>
      </c>
      <c r="C47" s="227">
        <v>661.0</v>
      </c>
      <c r="D47" s="228" t="s">
        <v>753</v>
      </c>
      <c r="E47" s="230" t="s">
        <v>714</v>
      </c>
      <c r="F47" s="230" t="s">
        <v>754</v>
      </c>
      <c r="G47" s="230" t="s">
        <v>755</v>
      </c>
      <c r="H47" s="231">
        <f>ROUNDUP(AVERAGE(E48:G48),2)</f>
        <v>24.69</v>
      </c>
      <c r="I47" s="205">
        <v>18.0</v>
      </c>
      <c r="J47" s="206">
        <f>I47*H47</f>
        <v>444.42</v>
      </c>
      <c r="K47" s="207">
        <v>2.0</v>
      </c>
      <c r="L47" s="208">
        <f>K47*H47</f>
        <v>49.38</v>
      </c>
      <c r="M47" s="209">
        <v>3.0</v>
      </c>
      <c r="N47" s="210">
        <f>M47*H47</f>
        <v>74.07</v>
      </c>
      <c r="O47" s="211"/>
      <c r="P47" s="212">
        <f>O47*H47</f>
        <v>0</v>
      </c>
      <c r="Q47" s="213"/>
      <c r="R47" s="214">
        <f>Q47*H47</f>
        <v>0</v>
      </c>
      <c r="S47" s="215">
        <f>Q47+O47+M47+K47+I47</f>
        <v>23</v>
      </c>
      <c r="T47" s="237">
        <f>H47*S47</f>
        <v>567.87</v>
      </c>
      <c r="U47" s="6"/>
      <c r="V47" s="217">
        <f>SMALL(E48:G48,1)+(SMALL(E48:G48,1)*0.5)</f>
        <v>34.815</v>
      </c>
      <c r="W47" s="218">
        <f>LARGE(E48:G48,1)</f>
        <v>25.84</v>
      </c>
      <c r="X47" s="6"/>
      <c r="Y47" s="6"/>
      <c r="Z47" s="6"/>
    </row>
    <row r="48" ht="30.0" customHeight="1">
      <c r="A48" s="219"/>
      <c r="B48" s="220"/>
      <c r="C48" s="220"/>
      <c r="D48" s="220"/>
      <c r="E48" s="243">
        <v>25.84</v>
      </c>
      <c r="F48" s="243">
        <v>23.21</v>
      </c>
      <c r="G48" s="243">
        <v>25.0</v>
      </c>
      <c r="H48" s="222"/>
      <c r="I48" s="219"/>
      <c r="J48" s="223"/>
      <c r="K48" s="219"/>
      <c r="L48" s="223"/>
      <c r="M48" s="219"/>
      <c r="N48" s="223"/>
      <c r="O48" s="219"/>
      <c r="P48" s="223"/>
      <c r="Q48" s="219"/>
      <c r="R48" s="223"/>
      <c r="S48" s="224"/>
      <c r="T48" s="223"/>
      <c r="U48" s="6"/>
      <c r="V48" s="197"/>
      <c r="W48" s="186" t="b">
        <f>IF(W47&lt;V47,TRUE,FALSE)</f>
        <v>1</v>
      </c>
      <c r="X48" s="6"/>
      <c r="Y48" s="6"/>
      <c r="Z48" s="6"/>
    </row>
    <row r="49" ht="30.0" customHeight="1">
      <c r="A49" s="225">
        <v>24.0</v>
      </c>
      <c r="B49" s="226" t="s">
        <v>6</v>
      </c>
      <c r="C49" s="227">
        <v>797773.0</v>
      </c>
      <c r="D49" s="228" t="s">
        <v>756</v>
      </c>
      <c r="E49" s="230" t="s">
        <v>718</v>
      </c>
      <c r="F49" s="230" t="s">
        <v>749</v>
      </c>
      <c r="G49" s="230" t="s">
        <v>721</v>
      </c>
      <c r="H49" s="231">
        <f>ROUNDUP(AVERAGE(E50:G50),2)</f>
        <v>24.02</v>
      </c>
      <c r="I49" s="232">
        <v>58.0</v>
      </c>
      <c r="J49" s="206">
        <f>I49*H49</f>
        <v>1393.16</v>
      </c>
      <c r="K49" s="233"/>
      <c r="L49" s="208">
        <f>K49*H49</f>
        <v>0</v>
      </c>
      <c r="M49" s="234">
        <v>1.0</v>
      </c>
      <c r="N49" s="210">
        <f>M49*H49</f>
        <v>24.02</v>
      </c>
      <c r="O49" s="235">
        <v>2.0</v>
      </c>
      <c r="P49" s="212">
        <f>O49*H49</f>
        <v>48.04</v>
      </c>
      <c r="Q49" s="236"/>
      <c r="R49" s="214">
        <f>Q49*H49</f>
        <v>0</v>
      </c>
      <c r="S49" s="215">
        <f>Q49+O49+M49+K49+I49</f>
        <v>61</v>
      </c>
      <c r="T49" s="237">
        <f>H49*S49</f>
        <v>1465.22</v>
      </c>
      <c r="U49" s="6"/>
      <c r="V49" s="217">
        <f>SMALL(E50:G50,1)+(SMALL(E50:G50,1)*0.5)</f>
        <v>31.905</v>
      </c>
      <c r="W49" s="218">
        <f>LARGE(E50:G50,1)</f>
        <v>27.99</v>
      </c>
      <c r="X49" s="6"/>
      <c r="Y49" s="6"/>
      <c r="Z49" s="6"/>
    </row>
    <row r="50" ht="30.0" customHeight="1">
      <c r="A50" s="219"/>
      <c r="B50" s="220"/>
      <c r="C50" s="220"/>
      <c r="D50" s="220"/>
      <c r="E50" s="243">
        <v>22.79</v>
      </c>
      <c r="F50" s="243">
        <v>27.99</v>
      </c>
      <c r="G50" s="243">
        <v>21.27</v>
      </c>
      <c r="H50" s="222"/>
      <c r="I50" s="219"/>
      <c r="J50" s="223"/>
      <c r="K50" s="219"/>
      <c r="L50" s="223"/>
      <c r="M50" s="219"/>
      <c r="N50" s="223"/>
      <c r="O50" s="219"/>
      <c r="P50" s="223"/>
      <c r="Q50" s="219"/>
      <c r="R50" s="223"/>
      <c r="S50" s="224"/>
      <c r="T50" s="223"/>
      <c r="U50" s="6"/>
      <c r="V50" s="197"/>
      <c r="W50" s="186" t="b">
        <f>IF(W49&lt;V49,TRUE,FALSE)</f>
        <v>1</v>
      </c>
      <c r="X50" s="6"/>
      <c r="Y50" s="6"/>
      <c r="Z50" s="6"/>
    </row>
    <row r="51" ht="30.0" customHeight="1">
      <c r="A51" s="198">
        <v>25.0</v>
      </c>
      <c r="B51" s="226" t="s">
        <v>6</v>
      </c>
      <c r="C51" s="227">
        <v>797774.0</v>
      </c>
      <c r="D51" s="228" t="s">
        <v>757</v>
      </c>
      <c r="E51" s="230" t="s">
        <v>718</v>
      </c>
      <c r="F51" s="230" t="s">
        <v>721</v>
      </c>
      <c r="G51" s="230" t="s">
        <v>754</v>
      </c>
      <c r="H51" s="231">
        <f>ROUNDUP(AVERAGE(E52:G52),2)</f>
        <v>12.15</v>
      </c>
      <c r="I51" s="205">
        <v>60.0</v>
      </c>
      <c r="J51" s="206">
        <f>I51*H51</f>
        <v>729</v>
      </c>
      <c r="K51" s="207"/>
      <c r="L51" s="208">
        <f>K51*H51</f>
        <v>0</v>
      </c>
      <c r="M51" s="209">
        <v>8.0</v>
      </c>
      <c r="N51" s="210">
        <f>M51*H51</f>
        <v>97.2</v>
      </c>
      <c r="O51" s="211">
        <v>2.0</v>
      </c>
      <c r="P51" s="212">
        <f>O51*H51</f>
        <v>24.3</v>
      </c>
      <c r="Q51" s="213"/>
      <c r="R51" s="214">
        <f>Q51*H51</f>
        <v>0</v>
      </c>
      <c r="S51" s="215">
        <f>Q51+O51+M51+K51+I51</f>
        <v>70</v>
      </c>
      <c r="T51" s="237">
        <f>H51*S51</f>
        <v>850.5</v>
      </c>
      <c r="U51" s="6"/>
      <c r="V51" s="217">
        <f>SMALL(E52:G52,1)+(SMALL(E52:G52,1)*0.5)</f>
        <v>14.7</v>
      </c>
      <c r="W51" s="218">
        <f>LARGE(E52:G52,1)</f>
        <v>14.15</v>
      </c>
      <c r="X51" s="6"/>
      <c r="Y51" s="6"/>
      <c r="Z51" s="6"/>
    </row>
    <row r="52" ht="30.0" customHeight="1">
      <c r="A52" s="219"/>
      <c r="B52" s="220"/>
      <c r="C52" s="220"/>
      <c r="D52" s="220"/>
      <c r="E52" s="243">
        <v>14.15</v>
      </c>
      <c r="F52" s="243">
        <v>9.8</v>
      </c>
      <c r="G52" s="243">
        <v>12.5</v>
      </c>
      <c r="H52" s="222"/>
      <c r="I52" s="219"/>
      <c r="J52" s="223"/>
      <c r="K52" s="219"/>
      <c r="L52" s="223"/>
      <c r="M52" s="219"/>
      <c r="N52" s="223"/>
      <c r="O52" s="219"/>
      <c r="P52" s="223"/>
      <c r="Q52" s="219"/>
      <c r="R52" s="223"/>
      <c r="S52" s="224"/>
      <c r="T52" s="223"/>
      <c r="U52" s="6"/>
      <c r="V52" s="197"/>
      <c r="W52" s="186" t="b">
        <f>IF(W51&lt;V51,TRUE,FALSE)</f>
        <v>1</v>
      </c>
      <c r="X52" s="6"/>
      <c r="Y52" s="6"/>
      <c r="Z52" s="6"/>
    </row>
    <row r="53" ht="30.0" customHeight="1">
      <c r="A53" s="225">
        <v>26.0</v>
      </c>
      <c r="B53" s="226" t="s">
        <v>6</v>
      </c>
      <c r="C53" s="227">
        <v>799821.0</v>
      </c>
      <c r="D53" s="228" t="s">
        <v>758</v>
      </c>
      <c r="E53" s="230" t="s">
        <v>718</v>
      </c>
      <c r="F53" s="230" t="s">
        <v>716</v>
      </c>
      <c r="G53" s="230" t="s">
        <v>759</v>
      </c>
      <c r="H53" s="231">
        <f>ROUNDUP(AVERAGE(E54:G54),2)</f>
        <v>77.97</v>
      </c>
      <c r="I53" s="232">
        <v>500.0</v>
      </c>
      <c r="J53" s="206">
        <f>I53*H53</f>
        <v>38985</v>
      </c>
      <c r="K53" s="233">
        <v>4.0</v>
      </c>
      <c r="L53" s="208">
        <f>K53*H53</f>
        <v>311.88</v>
      </c>
      <c r="M53" s="234">
        <v>4.0</v>
      </c>
      <c r="N53" s="210">
        <f>M53*H53</f>
        <v>311.88</v>
      </c>
      <c r="O53" s="235"/>
      <c r="P53" s="212">
        <f>O53*H53</f>
        <v>0</v>
      </c>
      <c r="Q53" s="236"/>
      <c r="R53" s="214">
        <f>Q53*H53</f>
        <v>0</v>
      </c>
      <c r="S53" s="215">
        <f>Q53+O53+M53+K53+I53</f>
        <v>508</v>
      </c>
      <c r="T53" s="237">
        <f>H53*S53</f>
        <v>39608.76</v>
      </c>
      <c r="U53" s="66"/>
      <c r="V53" s="217">
        <f>SMALL(E54:G54,1)+(SMALL(E54:G54,1)*0.5)</f>
        <v>95.85</v>
      </c>
      <c r="W53" s="218">
        <f>LARGE(E54:G54,1)</f>
        <v>89.99</v>
      </c>
      <c r="X53" s="66"/>
      <c r="Y53" s="66"/>
      <c r="Z53" s="66"/>
    </row>
    <row r="54" ht="30.0" customHeight="1">
      <c r="A54" s="219"/>
      <c r="B54" s="220"/>
      <c r="C54" s="220"/>
      <c r="D54" s="220"/>
      <c r="E54" s="243">
        <v>80.0</v>
      </c>
      <c r="F54" s="243">
        <v>89.99</v>
      </c>
      <c r="G54" s="243">
        <v>63.9</v>
      </c>
      <c r="H54" s="222"/>
      <c r="I54" s="219"/>
      <c r="J54" s="223"/>
      <c r="K54" s="219"/>
      <c r="L54" s="223"/>
      <c r="M54" s="219"/>
      <c r="N54" s="223"/>
      <c r="O54" s="219"/>
      <c r="P54" s="223"/>
      <c r="Q54" s="219"/>
      <c r="R54" s="223"/>
      <c r="S54" s="224"/>
      <c r="T54" s="223"/>
      <c r="U54" s="66"/>
      <c r="V54" s="197"/>
      <c r="W54" s="186" t="b">
        <f>IF(W53&lt;V53,TRUE,FALSE)</f>
        <v>1</v>
      </c>
      <c r="X54" s="66"/>
      <c r="Y54" s="66"/>
      <c r="Z54" s="66"/>
    </row>
    <row r="55" ht="30.0" customHeight="1">
      <c r="A55" s="198">
        <v>27.0</v>
      </c>
      <c r="B55" s="227" t="s">
        <v>6</v>
      </c>
      <c r="C55" s="227">
        <v>794513.0</v>
      </c>
      <c r="D55" s="228" t="s">
        <v>760</v>
      </c>
      <c r="E55" s="230" t="s">
        <v>714</v>
      </c>
      <c r="F55" s="230" t="s">
        <v>718</v>
      </c>
      <c r="G55" s="230" t="s">
        <v>739</v>
      </c>
      <c r="H55" s="231">
        <f>ROUNDUP(AVERAGE(E56:G56),2)</f>
        <v>29.47</v>
      </c>
      <c r="I55" s="205"/>
      <c r="J55" s="206">
        <f>I55*H55</f>
        <v>0</v>
      </c>
      <c r="K55" s="207">
        <v>2.0</v>
      </c>
      <c r="L55" s="208">
        <f>K55*H55</f>
        <v>58.94</v>
      </c>
      <c r="M55" s="209">
        <v>1.0</v>
      </c>
      <c r="N55" s="210">
        <f>M55*H55</f>
        <v>29.47</v>
      </c>
      <c r="O55" s="211"/>
      <c r="P55" s="212">
        <f>O55*H55</f>
        <v>0</v>
      </c>
      <c r="Q55" s="213"/>
      <c r="R55" s="214">
        <f>Q55*H55</f>
        <v>0</v>
      </c>
      <c r="S55" s="215">
        <f>Q55+O55+M55+K55+I55</f>
        <v>3</v>
      </c>
      <c r="T55" s="237">
        <f>H55*S55</f>
        <v>88.41</v>
      </c>
      <c r="U55" s="6"/>
      <c r="V55" s="217">
        <f>SMALL(E56:G56,1)+(SMALL(E56:G56,1)*0.5)</f>
        <v>37.485</v>
      </c>
      <c r="W55" s="218">
        <f>LARGE(E56:G56,1)</f>
        <v>33.5</v>
      </c>
      <c r="X55" s="6"/>
      <c r="Y55" s="6"/>
      <c r="Z55" s="6"/>
    </row>
    <row r="56" ht="30.0" customHeight="1">
      <c r="A56" s="219"/>
      <c r="B56" s="220"/>
      <c r="C56" s="220"/>
      <c r="D56" s="220"/>
      <c r="E56" s="243">
        <v>29.9</v>
      </c>
      <c r="F56" s="243">
        <v>33.5</v>
      </c>
      <c r="G56" s="243">
        <v>24.99</v>
      </c>
      <c r="H56" s="222"/>
      <c r="I56" s="219"/>
      <c r="J56" s="223"/>
      <c r="K56" s="219"/>
      <c r="L56" s="223"/>
      <c r="M56" s="219"/>
      <c r="N56" s="223"/>
      <c r="O56" s="219"/>
      <c r="P56" s="223"/>
      <c r="Q56" s="219"/>
      <c r="R56" s="223"/>
      <c r="S56" s="224"/>
      <c r="T56" s="223"/>
      <c r="U56" s="6"/>
      <c r="V56" s="197"/>
      <c r="W56" s="186" t="b">
        <f>IF(W55&lt;V55,TRUE,FALSE)</f>
        <v>1</v>
      </c>
      <c r="X56" s="6"/>
      <c r="Y56" s="6"/>
      <c r="Z56" s="6"/>
    </row>
    <row r="57" ht="30.0" customHeight="1">
      <c r="A57" s="225">
        <v>28.0</v>
      </c>
      <c r="B57" s="226" t="s">
        <v>6</v>
      </c>
      <c r="C57" s="227">
        <v>799823.0</v>
      </c>
      <c r="D57" s="228" t="s">
        <v>761</v>
      </c>
      <c r="E57" s="230" t="s">
        <v>762</v>
      </c>
      <c r="F57" s="230" t="s">
        <v>714</v>
      </c>
      <c r="G57" s="230" t="s">
        <v>730</v>
      </c>
      <c r="H57" s="231">
        <f>ROUNDUP(AVERAGE(E58:G58),2)</f>
        <v>59.63</v>
      </c>
      <c r="I57" s="232">
        <v>513.0</v>
      </c>
      <c r="J57" s="206">
        <f>I57*H57</f>
        <v>30590.19</v>
      </c>
      <c r="K57" s="233"/>
      <c r="L57" s="208">
        <f>K57*H57</f>
        <v>0</v>
      </c>
      <c r="M57" s="234">
        <v>4.0</v>
      </c>
      <c r="N57" s="210">
        <f>M57*H57</f>
        <v>238.52</v>
      </c>
      <c r="O57" s="235">
        <v>2.0</v>
      </c>
      <c r="P57" s="212">
        <f>O57*H57</f>
        <v>119.26</v>
      </c>
      <c r="Q57" s="236"/>
      <c r="R57" s="214">
        <f>Q57*H57</f>
        <v>0</v>
      </c>
      <c r="S57" s="215">
        <f>Q57+O57+M57+K57+I57</f>
        <v>519</v>
      </c>
      <c r="T57" s="237">
        <f>H57*S57</f>
        <v>30947.97</v>
      </c>
      <c r="U57" s="66"/>
      <c r="V57" s="217">
        <f>SMALL(E58:G58,1)+(SMALL(E58:G58,1)*0.5)</f>
        <v>82.35</v>
      </c>
      <c r="W57" s="218">
        <f>LARGE(E58:G58,1)</f>
        <v>64</v>
      </c>
      <c r="X57" s="66"/>
      <c r="Y57" s="66"/>
      <c r="Z57" s="66"/>
    </row>
    <row r="58" ht="30.0" customHeight="1">
      <c r="A58" s="219"/>
      <c r="B58" s="220"/>
      <c r="C58" s="220"/>
      <c r="D58" s="220"/>
      <c r="E58" s="243">
        <v>59.99</v>
      </c>
      <c r="F58" s="243">
        <v>64.0</v>
      </c>
      <c r="G58" s="243">
        <v>54.9</v>
      </c>
      <c r="H58" s="222"/>
      <c r="I58" s="219"/>
      <c r="J58" s="223"/>
      <c r="K58" s="219"/>
      <c r="L58" s="223"/>
      <c r="M58" s="219"/>
      <c r="N58" s="223"/>
      <c r="O58" s="219"/>
      <c r="P58" s="223"/>
      <c r="Q58" s="219"/>
      <c r="R58" s="223"/>
      <c r="S58" s="224"/>
      <c r="T58" s="223"/>
      <c r="U58" s="66"/>
      <c r="V58" s="197"/>
      <c r="W58" s="186" t="b">
        <f>IF(W57&lt;V57,TRUE,FALSE)</f>
        <v>1</v>
      </c>
      <c r="X58" s="66"/>
      <c r="Y58" s="66"/>
      <c r="Z58" s="66"/>
    </row>
    <row r="59" ht="30.0" customHeight="1">
      <c r="A59" s="198">
        <v>29.0</v>
      </c>
      <c r="B59" s="226" t="s">
        <v>6</v>
      </c>
      <c r="C59" s="227">
        <v>799824.0</v>
      </c>
      <c r="D59" s="228" t="s">
        <v>763</v>
      </c>
      <c r="E59" s="230" t="s">
        <v>764</v>
      </c>
      <c r="F59" s="230" t="s">
        <v>714</v>
      </c>
      <c r="G59" s="230" t="s">
        <v>734</v>
      </c>
      <c r="H59" s="231">
        <f>ROUNDUP(AVERAGE(E60:G60),2)</f>
        <v>65.05</v>
      </c>
      <c r="I59" s="205">
        <v>512.0</v>
      </c>
      <c r="J59" s="206">
        <f>I59*H59</f>
        <v>33305.6</v>
      </c>
      <c r="K59" s="207"/>
      <c r="L59" s="208">
        <f>K59*H59</f>
        <v>0</v>
      </c>
      <c r="M59" s="209">
        <v>4.0</v>
      </c>
      <c r="N59" s="210">
        <f>M59*H59</f>
        <v>260.2</v>
      </c>
      <c r="O59" s="211"/>
      <c r="P59" s="212">
        <f>O59*H59</f>
        <v>0</v>
      </c>
      <c r="Q59" s="213"/>
      <c r="R59" s="214">
        <f>Q59*H59</f>
        <v>0</v>
      </c>
      <c r="S59" s="215">
        <f>Q59+O59+M59+K59+I59</f>
        <v>516</v>
      </c>
      <c r="T59" s="237">
        <f>H59*S59</f>
        <v>33565.8</v>
      </c>
      <c r="U59" s="244"/>
      <c r="V59" s="217">
        <f>SMALL(E60:G60,1)+(SMALL(E60:G60,1)*0.5)</f>
        <v>93.375</v>
      </c>
      <c r="W59" s="218">
        <f>LARGE(E60:G60,1)</f>
        <v>67.9</v>
      </c>
      <c r="X59" s="244"/>
      <c r="Y59" s="244"/>
      <c r="Z59" s="244"/>
    </row>
    <row r="60" ht="30.0" customHeight="1">
      <c r="A60" s="219"/>
      <c r="B60" s="220"/>
      <c r="C60" s="220"/>
      <c r="D60" s="220"/>
      <c r="E60" s="243">
        <v>62.25</v>
      </c>
      <c r="F60" s="243">
        <v>67.9</v>
      </c>
      <c r="G60" s="243">
        <v>65.0</v>
      </c>
      <c r="H60" s="222"/>
      <c r="I60" s="219"/>
      <c r="J60" s="223"/>
      <c r="K60" s="219"/>
      <c r="L60" s="223"/>
      <c r="M60" s="219"/>
      <c r="N60" s="223"/>
      <c r="O60" s="219"/>
      <c r="P60" s="223"/>
      <c r="Q60" s="219"/>
      <c r="R60" s="223"/>
      <c r="S60" s="224"/>
      <c r="T60" s="223"/>
      <c r="U60" s="244"/>
      <c r="V60" s="197"/>
      <c r="W60" s="186" t="b">
        <f>IF(W59&lt;V59,TRUE,FALSE)</f>
        <v>1</v>
      </c>
      <c r="X60" s="244"/>
      <c r="Y60" s="244"/>
      <c r="Z60" s="244"/>
    </row>
    <row r="61" ht="30.0" customHeight="1">
      <c r="A61" s="225">
        <v>30.0</v>
      </c>
      <c r="B61" s="226" t="s">
        <v>6</v>
      </c>
      <c r="C61" s="227">
        <v>799825.0</v>
      </c>
      <c r="D61" s="228" t="s">
        <v>765</v>
      </c>
      <c r="E61" s="230" t="s">
        <v>714</v>
      </c>
      <c r="F61" s="230" t="s">
        <v>752</v>
      </c>
      <c r="G61" s="230" t="s">
        <v>718</v>
      </c>
      <c r="H61" s="231">
        <f>ROUNDUP(AVERAGE(E62:G62),2)</f>
        <v>48.43</v>
      </c>
      <c r="I61" s="232">
        <v>505.0</v>
      </c>
      <c r="J61" s="206">
        <f>I61*H61</f>
        <v>24457.15</v>
      </c>
      <c r="K61" s="233"/>
      <c r="L61" s="208">
        <f>K61*H61</f>
        <v>0</v>
      </c>
      <c r="M61" s="234">
        <v>5.0</v>
      </c>
      <c r="N61" s="210">
        <f>M61*H61</f>
        <v>242.15</v>
      </c>
      <c r="O61" s="235"/>
      <c r="P61" s="212">
        <f>O61*H61</f>
        <v>0</v>
      </c>
      <c r="Q61" s="236"/>
      <c r="R61" s="214">
        <f>Q61*H61</f>
        <v>0</v>
      </c>
      <c r="S61" s="215">
        <f>Q61+O61+M61+K61+I61</f>
        <v>510</v>
      </c>
      <c r="T61" s="237">
        <f>H61*S61</f>
        <v>24699.3</v>
      </c>
      <c r="U61" s="66"/>
      <c r="V61" s="217">
        <f>SMALL(E62:G62,1)+(SMALL(E62:G62,1)*0.5)</f>
        <v>67.35</v>
      </c>
      <c r="W61" s="218">
        <f>LARGE(E62:G62,1)</f>
        <v>52.4</v>
      </c>
      <c r="X61" s="66"/>
      <c r="Y61" s="66"/>
      <c r="Z61" s="66"/>
    </row>
    <row r="62" ht="30.0" customHeight="1">
      <c r="A62" s="219"/>
      <c r="B62" s="220"/>
      <c r="C62" s="220"/>
      <c r="D62" s="220"/>
      <c r="E62" s="243">
        <v>44.9</v>
      </c>
      <c r="F62" s="243">
        <v>52.4</v>
      </c>
      <c r="G62" s="243">
        <v>47.99</v>
      </c>
      <c r="H62" s="222"/>
      <c r="I62" s="219"/>
      <c r="J62" s="223"/>
      <c r="K62" s="219"/>
      <c r="L62" s="223"/>
      <c r="M62" s="219"/>
      <c r="N62" s="223"/>
      <c r="O62" s="219"/>
      <c r="P62" s="223"/>
      <c r="Q62" s="219"/>
      <c r="R62" s="223"/>
      <c r="S62" s="224"/>
      <c r="T62" s="223"/>
      <c r="U62" s="66"/>
      <c r="V62" s="197"/>
      <c r="W62" s="186" t="b">
        <f>IF(W61&lt;V61,TRUE,FALSE)</f>
        <v>1</v>
      </c>
      <c r="X62" s="66"/>
      <c r="Y62" s="66"/>
      <c r="Z62" s="66"/>
    </row>
    <row r="63" ht="30.0" customHeight="1">
      <c r="A63" s="198">
        <v>31.0</v>
      </c>
      <c r="B63" s="226" t="s">
        <v>6</v>
      </c>
      <c r="C63" s="227">
        <v>799826.0</v>
      </c>
      <c r="D63" s="245" t="s">
        <v>766</v>
      </c>
      <c r="E63" s="230" t="s">
        <v>718</v>
      </c>
      <c r="F63" s="230" t="s">
        <v>767</v>
      </c>
      <c r="G63" s="230" t="s">
        <v>755</v>
      </c>
      <c r="H63" s="231">
        <f>ROUNDUP(AVERAGE(E64:G64),2)</f>
        <v>71.3</v>
      </c>
      <c r="I63" s="205">
        <v>504.0</v>
      </c>
      <c r="J63" s="206">
        <f>I63*H63</f>
        <v>35935.2</v>
      </c>
      <c r="K63" s="207"/>
      <c r="L63" s="208">
        <f>K63*H63</f>
        <v>0</v>
      </c>
      <c r="M63" s="209">
        <v>5.0</v>
      </c>
      <c r="N63" s="210">
        <f>M63*H63</f>
        <v>356.5</v>
      </c>
      <c r="O63" s="211"/>
      <c r="P63" s="212">
        <f>O63*H63</f>
        <v>0</v>
      </c>
      <c r="Q63" s="213"/>
      <c r="R63" s="214">
        <f>Q63*H63</f>
        <v>0</v>
      </c>
      <c r="S63" s="215">
        <f>Q63+O63+M63+K63+I63</f>
        <v>509</v>
      </c>
      <c r="T63" s="237">
        <f>H63*S63</f>
        <v>36291.7</v>
      </c>
      <c r="U63" s="246"/>
      <c r="V63" s="217">
        <f>SMALL(E64:G64,1)+(SMALL(E64:G64,1)*0.5)</f>
        <v>89.85</v>
      </c>
      <c r="W63" s="218">
        <f>LARGE(E64:G64,1)</f>
        <v>85.99</v>
      </c>
      <c r="X63" s="66"/>
      <c r="Y63" s="66"/>
      <c r="Z63" s="66"/>
    </row>
    <row r="64" ht="30.0" customHeight="1">
      <c r="A64" s="219"/>
      <c r="B64" s="220"/>
      <c r="C64" s="220"/>
      <c r="D64" s="220"/>
      <c r="E64" s="243">
        <v>85.99</v>
      </c>
      <c r="F64" s="243">
        <v>59.9</v>
      </c>
      <c r="G64" s="243">
        <v>68.0</v>
      </c>
      <c r="H64" s="222"/>
      <c r="I64" s="219"/>
      <c r="J64" s="223"/>
      <c r="K64" s="219"/>
      <c r="L64" s="223"/>
      <c r="M64" s="219"/>
      <c r="N64" s="223"/>
      <c r="O64" s="219"/>
      <c r="P64" s="223"/>
      <c r="Q64" s="219"/>
      <c r="R64" s="223"/>
      <c r="S64" s="224"/>
      <c r="T64" s="223"/>
      <c r="U64" s="246"/>
      <c r="V64" s="197"/>
      <c r="W64" s="186" t="b">
        <f>IF(W63&lt;V63,TRUE,FALSE)</f>
        <v>1</v>
      </c>
      <c r="X64" s="66"/>
      <c r="Y64" s="66"/>
      <c r="Z64" s="66"/>
    </row>
    <row r="65" ht="30.0" customHeight="1">
      <c r="A65" s="225">
        <v>32.0</v>
      </c>
      <c r="B65" s="226" t="s">
        <v>6</v>
      </c>
      <c r="C65" s="227">
        <v>794519.0</v>
      </c>
      <c r="D65" s="228" t="s">
        <v>768</v>
      </c>
      <c r="E65" s="230" t="s">
        <v>730</v>
      </c>
      <c r="F65" s="230" t="s">
        <v>769</v>
      </c>
      <c r="G65" s="230" t="s">
        <v>714</v>
      </c>
      <c r="H65" s="231">
        <f>ROUNDUP(AVERAGE(E66:G66),2)</f>
        <v>55.07</v>
      </c>
      <c r="I65" s="232">
        <v>176.0</v>
      </c>
      <c r="J65" s="206">
        <f>I65*H65</f>
        <v>9692.32</v>
      </c>
      <c r="K65" s="233"/>
      <c r="L65" s="208">
        <f>K65*H65</f>
        <v>0</v>
      </c>
      <c r="M65" s="234">
        <v>3.0</v>
      </c>
      <c r="N65" s="210">
        <f>M65*H65</f>
        <v>165.21</v>
      </c>
      <c r="O65" s="235">
        <v>2.0</v>
      </c>
      <c r="P65" s="212">
        <f>O65*H65</f>
        <v>110.14</v>
      </c>
      <c r="Q65" s="236">
        <v>2.0</v>
      </c>
      <c r="R65" s="214">
        <f>Q65*H65</f>
        <v>110.14</v>
      </c>
      <c r="S65" s="215">
        <f>Q65+O65+M65+K65+I65</f>
        <v>183</v>
      </c>
      <c r="T65" s="237">
        <f>H65*S65</f>
        <v>10077.81</v>
      </c>
      <c r="U65" s="66"/>
      <c r="V65" s="217">
        <f>SMALL(E66:G66,1)+(SMALL(E66:G66,1)*0.5)</f>
        <v>75.48</v>
      </c>
      <c r="W65" s="218">
        <f>LARGE(E66:G66,1)</f>
        <v>59.99</v>
      </c>
      <c r="X65" s="66"/>
      <c r="Y65" s="66"/>
      <c r="Z65" s="66"/>
    </row>
    <row r="66" ht="30.0" customHeight="1">
      <c r="A66" s="219"/>
      <c r="B66" s="220"/>
      <c r="C66" s="220"/>
      <c r="D66" s="220"/>
      <c r="E66" s="243">
        <v>59.99</v>
      </c>
      <c r="F66" s="243">
        <v>50.32</v>
      </c>
      <c r="G66" s="243">
        <v>54.9</v>
      </c>
      <c r="H66" s="222"/>
      <c r="I66" s="219"/>
      <c r="J66" s="223"/>
      <c r="K66" s="219"/>
      <c r="L66" s="223"/>
      <c r="M66" s="219"/>
      <c r="N66" s="223"/>
      <c r="O66" s="219"/>
      <c r="P66" s="223"/>
      <c r="Q66" s="219"/>
      <c r="R66" s="223"/>
      <c r="S66" s="224"/>
      <c r="T66" s="223"/>
      <c r="U66" s="66"/>
      <c r="V66" s="197"/>
      <c r="W66" s="186" t="b">
        <f>IF(W65&lt;V65,TRUE,FALSE)</f>
        <v>1</v>
      </c>
      <c r="X66" s="66"/>
      <c r="Y66" s="66"/>
      <c r="Z66" s="66"/>
    </row>
    <row r="67" ht="30.0" customHeight="1">
      <c r="A67" s="198">
        <v>33.0</v>
      </c>
      <c r="B67" s="226" t="s">
        <v>6</v>
      </c>
      <c r="C67" s="227">
        <v>797733.0</v>
      </c>
      <c r="D67" s="228" t="s">
        <v>770</v>
      </c>
      <c r="E67" s="230" t="s">
        <v>730</v>
      </c>
      <c r="F67" s="230" t="s">
        <v>721</v>
      </c>
      <c r="G67" s="230" t="s">
        <v>714</v>
      </c>
      <c r="H67" s="231">
        <f>ROUNDUP(AVERAGE(E68:G68),2)</f>
        <v>64.03</v>
      </c>
      <c r="I67" s="205">
        <v>174.0</v>
      </c>
      <c r="J67" s="206">
        <f>I67*H67</f>
        <v>11141.22</v>
      </c>
      <c r="K67" s="207"/>
      <c r="L67" s="208">
        <f>K67*H67</f>
        <v>0</v>
      </c>
      <c r="M67" s="209">
        <v>6.0</v>
      </c>
      <c r="N67" s="210">
        <f>M67*H67</f>
        <v>384.18</v>
      </c>
      <c r="O67" s="211">
        <v>2.0</v>
      </c>
      <c r="P67" s="212">
        <f>O67*H67</f>
        <v>128.06</v>
      </c>
      <c r="Q67" s="213">
        <v>2.0</v>
      </c>
      <c r="R67" s="214">
        <f>Q67*H67</f>
        <v>128.06</v>
      </c>
      <c r="S67" s="215">
        <f>Q67+O67+M67+K67+I67</f>
        <v>184</v>
      </c>
      <c r="T67" s="237">
        <f>H67*S67</f>
        <v>11781.52</v>
      </c>
      <c r="U67" s="66"/>
      <c r="V67" s="217">
        <f>SMALL(E68:G68,1)+(SMALL(E68:G68,1)*0.5)</f>
        <v>75.15</v>
      </c>
      <c r="W67" s="218">
        <f>LARGE(E68:G68,1)</f>
        <v>74.99</v>
      </c>
      <c r="X67" s="66"/>
      <c r="Y67" s="66"/>
      <c r="Z67" s="66"/>
    </row>
    <row r="68" ht="30.0" customHeight="1">
      <c r="A68" s="219"/>
      <c r="B68" s="220"/>
      <c r="C68" s="220"/>
      <c r="D68" s="220"/>
      <c r="E68" s="243">
        <v>74.99</v>
      </c>
      <c r="F68" s="243">
        <v>50.1</v>
      </c>
      <c r="G68" s="243">
        <v>67.0</v>
      </c>
      <c r="H68" s="222"/>
      <c r="I68" s="219"/>
      <c r="J68" s="223"/>
      <c r="K68" s="219"/>
      <c r="L68" s="223"/>
      <c r="M68" s="219"/>
      <c r="N68" s="223"/>
      <c r="O68" s="219"/>
      <c r="P68" s="223"/>
      <c r="Q68" s="219"/>
      <c r="R68" s="223"/>
      <c r="S68" s="224"/>
      <c r="T68" s="223"/>
      <c r="U68" s="66"/>
      <c r="V68" s="197"/>
      <c r="W68" s="186" t="b">
        <f>IF(W67&lt;V67,TRUE,FALSE)</f>
        <v>1</v>
      </c>
      <c r="X68" s="66"/>
      <c r="Y68" s="66"/>
      <c r="Z68" s="66"/>
    </row>
    <row r="69" ht="30.0" customHeight="1">
      <c r="A69" s="225">
        <v>34.0</v>
      </c>
      <c r="B69" s="226" t="s">
        <v>6</v>
      </c>
      <c r="C69" s="227">
        <v>794496.0</v>
      </c>
      <c r="D69" s="228" t="s">
        <v>771</v>
      </c>
      <c r="E69" s="230" t="s">
        <v>718</v>
      </c>
      <c r="F69" s="230" t="s">
        <v>772</v>
      </c>
      <c r="G69" s="230" t="s">
        <v>773</v>
      </c>
      <c r="H69" s="231">
        <f>ROUNDUP(AVERAGE(E70:G70),2)</f>
        <v>23.94</v>
      </c>
      <c r="I69" s="232">
        <v>47.0</v>
      </c>
      <c r="J69" s="206">
        <f>I69*H69</f>
        <v>1125.18</v>
      </c>
      <c r="K69" s="233"/>
      <c r="L69" s="208">
        <f>K69*H69</f>
        <v>0</v>
      </c>
      <c r="M69" s="234">
        <v>2.0</v>
      </c>
      <c r="N69" s="210">
        <f>M69*H69</f>
        <v>47.88</v>
      </c>
      <c r="O69" s="235"/>
      <c r="P69" s="212">
        <f>O69*H69</f>
        <v>0</v>
      </c>
      <c r="Q69" s="236"/>
      <c r="R69" s="214">
        <f>Q69*H69</f>
        <v>0</v>
      </c>
      <c r="S69" s="215">
        <f>Q69+O69+M69+K69+I69</f>
        <v>49</v>
      </c>
      <c r="T69" s="237">
        <f>H69*S69</f>
        <v>1173.06</v>
      </c>
      <c r="U69" s="6"/>
      <c r="V69" s="217">
        <f>SMALL(E70:G70,1)+(SMALL(E70:G70,1)*0.5)</f>
        <v>29.85</v>
      </c>
      <c r="W69" s="218">
        <f>LARGE(E70:G70,1)</f>
        <v>27.92</v>
      </c>
      <c r="X69" s="6"/>
      <c r="Y69" s="6"/>
      <c r="Z69" s="6"/>
    </row>
    <row r="70" ht="30.0" customHeight="1">
      <c r="A70" s="219"/>
      <c r="B70" s="220"/>
      <c r="C70" s="220"/>
      <c r="D70" s="220"/>
      <c r="E70" s="243">
        <v>27.92</v>
      </c>
      <c r="F70" s="243">
        <v>19.9</v>
      </c>
      <c r="G70" s="243">
        <v>24.0</v>
      </c>
      <c r="H70" s="222"/>
      <c r="I70" s="219"/>
      <c r="J70" s="223"/>
      <c r="K70" s="219"/>
      <c r="L70" s="223"/>
      <c r="M70" s="219"/>
      <c r="N70" s="223"/>
      <c r="O70" s="219"/>
      <c r="P70" s="223"/>
      <c r="Q70" s="219"/>
      <c r="R70" s="223"/>
      <c r="S70" s="224"/>
      <c r="T70" s="223"/>
      <c r="U70" s="6"/>
      <c r="V70" s="197"/>
      <c r="W70" s="186" t="b">
        <f>IF(W69&lt;V69,TRUE,FALSE)</f>
        <v>1</v>
      </c>
      <c r="X70" s="6"/>
      <c r="Y70" s="6"/>
      <c r="Z70" s="6"/>
    </row>
    <row r="71" ht="30.0" customHeight="1">
      <c r="A71" s="198">
        <v>35.0</v>
      </c>
      <c r="B71" s="226" t="s">
        <v>6</v>
      </c>
      <c r="C71" s="227">
        <v>794548.0</v>
      </c>
      <c r="D71" s="247" t="s">
        <v>774</v>
      </c>
      <c r="E71" s="230" t="s">
        <v>769</v>
      </c>
      <c r="F71" s="230" t="s">
        <v>775</v>
      </c>
      <c r="G71" s="230" t="s">
        <v>714</v>
      </c>
      <c r="H71" s="231">
        <f>ROUNDUP(AVERAGE(E72:G72),2)</f>
        <v>158.52</v>
      </c>
      <c r="I71" s="205"/>
      <c r="J71" s="206">
        <f>I71*H71</f>
        <v>0</v>
      </c>
      <c r="K71" s="207">
        <v>2.0</v>
      </c>
      <c r="L71" s="208">
        <f>K71*H71</f>
        <v>317.04</v>
      </c>
      <c r="M71" s="209">
        <v>5.0</v>
      </c>
      <c r="N71" s="210">
        <f>M71*H71</f>
        <v>792.6</v>
      </c>
      <c r="O71" s="211"/>
      <c r="P71" s="212">
        <f>O71*H71</f>
        <v>0</v>
      </c>
      <c r="Q71" s="213"/>
      <c r="R71" s="214">
        <f>Q71*H71</f>
        <v>0</v>
      </c>
      <c r="S71" s="215">
        <f>Q71+O71+M71+K71+I71</f>
        <v>7</v>
      </c>
      <c r="T71" s="237">
        <f>H71*S71</f>
        <v>1109.64</v>
      </c>
      <c r="U71" s="6"/>
      <c r="V71" s="217">
        <f>SMALL(E72:G72,1)+(SMALL(E72:G72,1)*0.5)</f>
        <v>230.16</v>
      </c>
      <c r="W71" s="218">
        <f>LARGE(E72:G72,1)</f>
        <v>164.21</v>
      </c>
      <c r="X71" s="6"/>
      <c r="Y71" s="6"/>
      <c r="Z71" s="6"/>
    </row>
    <row r="72" ht="30.0" customHeight="1">
      <c r="A72" s="219"/>
      <c r="B72" s="220"/>
      <c r="C72" s="220"/>
      <c r="D72" s="220"/>
      <c r="E72" s="243">
        <v>157.9</v>
      </c>
      <c r="F72" s="243">
        <v>164.21</v>
      </c>
      <c r="G72" s="243">
        <v>153.44</v>
      </c>
      <c r="H72" s="222"/>
      <c r="I72" s="219"/>
      <c r="J72" s="223"/>
      <c r="K72" s="219"/>
      <c r="L72" s="223"/>
      <c r="M72" s="219"/>
      <c r="N72" s="223"/>
      <c r="O72" s="219"/>
      <c r="P72" s="223"/>
      <c r="Q72" s="219"/>
      <c r="R72" s="223"/>
      <c r="S72" s="224"/>
      <c r="T72" s="223"/>
      <c r="U72" s="6"/>
      <c r="V72" s="197"/>
      <c r="W72" s="186" t="b">
        <f>IF(W71&lt;V71,TRUE,FALSE)</f>
        <v>1</v>
      </c>
      <c r="X72" s="6"/>
      <c r="Y72" s="6"/>
      <c r="Z72" s="6"/>
    </row>
    <row r="73" ht="30.0" customHeight="1">
      <c r="A73" s="225">
        <v>36.0</v>
      </c>
      <c r="B73" s="226" t="s">
        <v>6</v>
      </c>
      <c r="C73" s="227">
        <v>797734.0</v>
      </c>
      <c r="D73" s="228" t="s">
        <v>776</v>
      </c>
      <c r="E73" s="230" t="s">
        <v>775</v>
      </c>
      <c r="F73" s="230" t="s">
        <v>777</v>
      </c>
      <c r="G73" s="230" t="s">
        <v>714</v>
      </c>
      <c r="H73" s="231">
        <f>ROUNDUP(AVERAGE(E74:G74),2)</f>
        <v>20.71</v>
      </c>
      <c r="I73" s="232">
        <v>30.0</v>
      </c>
      <c r="J73" s="206">
        <f>I73*H73</f>
        <v>621.3</v>
      </c>
      <c r="K73" s="233"/>
      <c r="L73" s="208">
        <f>K73*H73</f>
        <v>0</v>
      </c>
      <c r="M73" s="234">
        <v>2.0</v>
      </c>
      <c r="N73" s="210">
        <f>M73*H73</f>
        <v>41.42</v>
      </c>
      <c r="O73" s="235">
        <v>2.0</v>
      </c>
      <c r="P73" s="212">
        <f>O73*H73</f>
        <v>41.42</v>
      </c>
      <c r="Q73" s="236"/>
      <c r="R73" s="214">
        <f>Q73*H73</f>
        <v>0</v>
      </c>
      <c r="S73" s="215">
        <f>Q73+O73+M73+K73+I73</f>
        <v>34</v>
      </c>
      <c r="T73" s="237">
        <f>H73*S73</f>
        <v>704.14</v>
      </c>
      <c r="U73" s="6"/>
      <c r="V73" s="217">
        <f>SMALL(E74:G74,1)+(SMALL(E74:G74,1)*0.5)</f>
        <v>25.365</v>
      </c>
      <c r="W73" s="218">
        <f>LARGE(E74:G74,1)</f>
        <v>23.3</v>
      </c>
      <c r="X73" s="6"/>
      <c r="Y73" s="6"/>
      <c r="Z73" s="6"/>
    </row>
    <row r="74" ht="30.0" customHeight="1">
      <c r="A74" s="219"/>
      <c r="B74" s="220"/>
      <c r="C74" s="220"/>
      <c r="D74" s="220"/>
      <c r="E74" s="243">
        <v>16.91</v>
      </c>
      <c r="F74" s="243">
        <v>23.3</v>
      </c>
      <c r="G74" s="243">
        <v>21.9</v>
      </c>
      <c r="H74" s="222"/>
      <c r="I74" s="219"/>
      <c r="J74" s="223"/>
      <c r="K74" s="219"/>
      <c r="L74" s="223"/>
      <c r="M74" s="219"/>
      <c r="N74" s="223"/>
      <c r="O74" s="219"/>
      <c r="P74" s="223"/>
      <c r="Q74" s="219"/>
      <c r="R74" s="223"/>
      <c r="S74" s="224"/>
      <c r="T74" s="223"/>
      <c r="U74" s="6"/>
      <c r="V74" s="197"/>
      <c r="W74" s="186" t="b">
        <f>IF(W73&lt;V73,TRUE,FALSE)</f>
        <v>1</v>
      </c>
      <c r="X74" s="6"/>
      <c r="Y74" s="6"/>
      <c r="Z74" s="6"/>
    </row>
    <row r="75" ht="30.0" customHeight="1">
      <c r="A75" s="198">
        <v>37.0</v>
      </c>
      <c r="B75" s="226" t="s">
        <v>6</v>
      </c>
      <c r="C75" s="227">
        <v>794521.0</v>
      </c>
      <c r="D75" s="228" t="s">
        <v>778</v>
      </c>
      <c r="E75" s="230" t="s">
        <v>718</v>
      </c>
      <c r="F75" s="230" t="s">
        <v>714</v>
      </c>
      <c r="G75" s="230" t="s">
        <v>724</v>
      </c>
      <c r="H75" s="231">
        <f>ROUNDUP(AVERAGE(E76:G76),2)</f>
        <v>16.18</v>
      </c>
      <c r="I75" s="205"/>
      <c r="J75" s="206">
        <f>I75*H75</f>
        <v>0</v>
      </c>
      <c r="K75" s="207"/>
      <c r="L75" s="208">
        <f>K75*H75</f>
        <v>0</v>
      </c>
      <c r="M75" s="209">
        <v>1.0</v>
      </c>
      <c r="N75" s="210">
        <f>M75*H75</f>
        <v>16.18</v>
      </c>
      <c r="O75" s="211"/>
      <c r="P75" s="212">
        <f>O75*H75</f>
        <v>0</v>
      </c>
      <c r="Q75" s="213"/>
      <c r="R75" s="214">
        <f>Q75*H75</f>
        <v>0</v>
      </c>
      <c r="S75" s="215">
        <f>Q75+O75+M75+K75+I75</f>
        <v>1</v>
      </c>
      <c r="T75" s="237">
        <f>H75*S75</f>
        <v>16.18</v>
      </c>
      <c r="U75" s="6"/>
      <c r="V75" s="217">
        <f>SMALL(E76:G76,1)+(SMALL(E76:G76,1)*0.5)</f>
        <v>23.01</v>
      </c>
      <c r="W75" s="218">
        <f>LARGE(E76:G76,1)</f>
        <v>16.9</v>
      </c>
      <c r="X75" s="6"/>
      <c r="Y75" s="6"/>
      <c r="Z75" s="6"/>
    </row>
    <row r="76" ht="30.0" customHeight="1">
      <c r="A76" s="219"/>
      <c r="B76" s="220"/>
      <c r="C76" s="220"/>
      <c r="D76" s="220"/>
      <c r="E76" s="243">
        <v>16.9</v>
      </c>
      <c r="F76" s="243">
        <v>15.34</v>
      </c>
      <c r="G76" s="243">
        <v>16.28</v>
      </c>
      <c r="H76" s="222"/>
      <c r="I76" s="219"/>
      <c r="J76" s="223"/>
      <c r="K76" s="219"/>
      <c r="L76" s="223"/>
      <c r="M76" s="219"/>
      <c r="N76" s="223"/>
      <c r="O76" s="219"/>
      <c r="P76" s="223"/>
      <c r="Q76" s="219"/>
      <c r="R76" s="223"/>
      <c r="S76" s="224"/>
      <c r="T76" s="223"/>
      <c r="U76" s="6"/>
      <c r="V76" s="197"/>
      <c r="W76" s="186" t="b">
        <f>IF(W75&lt;V75,TRUE,FALSE)</f>
        <v>1</v>
      </c>
      <c r="X76" s="6"/>
      <c r="Y76" s="6"/>
      <c r="Z76" s="6"/>
    </row>
    <row r="77" ht="30.0" customHeight="1">
      <c r="A77" s="225">
        <v>38.0</v>
      </c>
      <c r="B77" s="226" t="s">
        <v>6</v>
      </c>
      <c r="C77" s="227">
        <v>794522.0</v>
      </c>
      <c r="D77" s="228" t="s">
        <v>779</v>
      </c>
      <c r="E77" s="230" t="s">
        <v>718</v>
      </c>
      <c r="F77" s="230" t="s">
        <v>769</v>
      </c>
      <c r="G77" s="230" t="s">
        <v>714</v>
      </c>
      <c r="H77" s="231">
        <f>ROUNDUP(AVERAGE(E78:G78),2)</f>
        <v>44.01</v>
      </c>
      <c r="I77" s="232">
        <v>8.0</v>
      </c>
      <c r="J77" s="206">
        <f>I77*H77</f>
        <v>352.08</v>
      </c>
      <c r="K77" s="233"/>
      <c r="L77" s="208">
        <f>K77*H77</f>
        <v>0</v>
      </c>
      <c r="M77" s="234">
        <v>2.0</v>
      </c>
      <c r="N77" s="210">
        <f>M77*H77</f>
        <v>88.02</v>
      </c>
      <c r="O77" s="235"/>
      <c r="P77" s="212">
        <f>O77*H77</f>
        <v>0</v>
      </c>
      <c r="Q77" s="236"/>
      <c r="R77" s="214">
        <f>Q77*H77</f>
        <v>0</v>
      </c>
      <c r="S77" s="215">
        <f>Q77+O77+M77+K77+I77</f>
        <v>10</v>
      </c>
      <c r="T77" s="237">
        <f>H77*S77</f>
        <v>440.1</v>
      </c>
      <c r="U77" s="6"/>
      <c r="V77" s="217">
        <f>SMALL(E78:G78,1)+(SMALL(E78:G78,1)*0.5)</f>
        <v>55.77</v>
      </c>
      <c r="W77" s="218">
        <f>LARGE(E78:G78,1)</f>
        <v>54.95</v>
      </c>
      <c r="X77" s="6"/>
      <c r="Y77" s="6"/>
      <c r="Z77" s="6"/>
    </row>
    <row r="78" ht="30.0" customHeight="1">
      <c r="A78" s="219"/>
      <c r="B78" s="220"/>
      <c r="C78" s="220"/>
      <c r="D78" s="220"/>
      <c r="E78" s="243">
        <v>54.95</v>
      </c>
      <c r="F78" s="243">
        <v>37.18</v>
      </c>
      <c r="G78" s="243">
        <v>39.9</v>
      </c>
      <c r="H78" s="222"/>
      <c r="I78" s="219"/>
      <c r="J78" s="223"/>
      <c r="K78" s="219"/>
      <c r="L78" s="223"/>
      <c r="M78" s="219"/>
      <c r="N78" s="223"/>
      <c r="O78" s="219"/>
      <c r="P78" s="223"/>
      <c r="Q78" s="219"/>
      <c r="R78" s="223"/>
      <c r="S78" s="224"/>
      <c r="T78" s="223"/>
      <c r="U78" s="6"/>
      <c r="V78" s="197"/>
      <c r="W78" s="186" t="b">
        <f>IF(W77&lt;V77,TRUE,FALSE)</f>
        <v>1</v>
      </c>
      <c r="X78" s="6"/>
      <c r="Y78" s="6"/>
      <c r="Z78" s="6"/>
    </row>
    <row r="79" ht="30.0" customHeight="1">
      <c r="A79" s="198">
        <v>39.0</v>
      </c>
      <c r="B79" s="226" t="s">
        <v>6</v>
      </c>
      <c r="C79" s="227">
        <v>794524.0</v>
      </c>
      <c r="D79" s="228" t="s">
        <v>780</v>
      </c>
      <c r="E79" s="230" t="s">
        <v>724</v>
      </c>
      <c r="F79" s="230" t="s">
        <v>775</v>
      </c>
      <c r="G79" s="230" t="s">
        <v>721</v>
      </c>
      <c r="H79" s="231">
        <f>ROUNDUP(AVERAGE(E80:G80),2)</f>
        <v>33.96</v>
      </c>
      <c r="I79" s="205">
        <v>22.0</v>
      </c>
      <c r="J79" s="206">
        <f>I79*H79</f>
        <v>747.12</v>
      </c>
      <c r="K79" s="207"/>
      <c r="L79" s="208">
        <f>K79*H79</f>
        <v>0</v>
      </c>
      <c r="M79" s="209">
        <v>4.0</v>
      </c>
      <c r="N79" s="210">
        <f>M79*H79</f>
        <v>135.84</v>
      </c>
      <c r="O79" s="211"/>
      <c r="P79" s="212">
        <f>O79*H79</f>
        <v>0</v>
      </c>
      <c r="Q79" s="213"/>
      <c r="R79" s="214">
        <f>Q79*H79</f>
        <v>0</v>
      </c>
      <c r="S79" s="215">
        <f>Q79+O79+M79+K79+I79</f>
        <v>26</v>
      </c>
      <c r="T79" s="237">
        <f>H79*S79</f>
        <v>882.96</v>
      </c>
      <c r="U79" s="6"/>
      <c r="V79" s="217">
        <f>SMALL(E80:G80,1)+(SMALL(E80:G80,1)*0.5)</f>
        <v>42.75</v>
      </c>
      <c r="W79" s="218">
        <f>LARGE(E80:G80,1)</f>
        <v>39</v>
      </c>
      <c r="X79" s="6"/>
      <c r="Y79" s="6"/>
      <c r="Z79" s="6"/>
    </row>
    <row r="80" ht="30.0" customHeight="1">
      <c r="A80" s="219"/>
      <c r="B80" s="220"/>
      <c r="C80" s="220"/>
      <c r="D80" s="220"/>
      <c r="E80" s="243">
        <v>39.0</v>
      </c>
      <c r="F80" s="243">
        <v>34.36</v>
      </c>
      <c r="G80" s="243">
        <v>28.5</v>
      </c>
      <c r="H80" s="222"/>
      <c r="I80" s="219"/>
      <c r="J80" s="223"/>
      <c r="K80" s="219"/>
      <c r="L80" s="223"/>
      <c r="M80" s="219"/>
      <c r="N80" s="223"/>
      <c r="O80" s="219"/>
      <c r="P80" s="223"/>
      <c r="Q80" s="219"/>
      <c r="R80" s="223"/>
      <c r="S80" s="224"/>
      <c r="T80" s="223"/>
      <c r="U80" s="6"/>
      <c r="V80" s="197"/>
      <c r="W80" s="186" t="b">
        <f>IF(W79&lt;V79,TRUE,FALSE)</f>
        <v>1</v>
      </c>
      <c r="X80" s="6"/>
      <c r="Y80" s="6"/>
      <c r="Z80" s="6"/>
    </row>
    <row r="81" ht="30.0" customHeight="1">
      <c r="A81" s="225">
        <v>40.0</v>
      </c>
      <c r="B81" s="226" t="s">
        <v>6</v>
      </c>
      <c r="C81" s="227">
        <v>794525.0</v>
      </c>
      <c r="D81" s="228" t="s">
        <v>781</v>
      </c>
      <c r="E81" s="230" t="s">
        <v>777</v>
      </c>
      <c r="F81" s="230" t="s">
        <v>714</v>
      </c>
      <c r="G81" s="230" t="s">
        <v>721</v>
      </c>
      <c r="H81" s="231">
        <f>ROUNDUP(AVERAGE(E82:G82),2)</f>
        <v>33.27</v>
      </c>
      <c r="I81" s="232">
        <v>107.0</v>
      </c>
      <c r="J81" s="206">
        <f>I81*H81</f>
        <v>3559.89</v>
      </c>
      <c r="K81" s="233"/>
      <c r="L81" s="208">
        <f>K81*H81</f>
        <v>0</v>
      </c>
      <c r="M81" s="234">
        <v>6.0</v>
      </c>
      <c r="N81" s="210">
        <f>M81*H81</f>
        <v>199.62</v>
      </c>
      <c r="O81" s="235">
        <v>2.0</v>
      </c>
      <c r="P81" s="212">
        <f>O81*H81</f>
        <v>66.54</v>
      </c>
      <c r="Q81" s="236"/>
      <c r="R81" s="214">
        <f>Q81*H81</f>
        <v>0</v>
      </c>
      <c r="S81" s="215">
        <f>Q81+O81+M81+K81+I81</f>
        <v>115</v>
      </c>
      <c r="T81" s="237">
        <f>H81*S81</f>
        <v>3826.05</v>
      </c>
      <c r="U81" s="6"/>
      <c r="V81" s="217">
        <f>SMALL(E82:G82,1)+(SMALL(E82:G82,1)*0.5)</f>
        <v>44.1</v>
      </c>
      <c r="W81" s="218">
        <f>LARGE(E82:G82,1)</f>
        <v>37.9</v>
      </c>
      <c r="X81" s="6"/>
      <c r="Y81" s="6"/>
      <c r="Z81" s="6"/>
    </row>
    <row r="82" ht="30.0" customHeight="1">
      <c r="A82" s="219"/>
      <c r="B82" s="220"/>
      <c r="C82" s="220"/>
      <c r="D82" s="220"/>
      <c r="E82" s="243">
        <v>32.5</v>
      </c>
      <c r="F82" s="243">
        <v>37.9</v>
      </c>
      <c r="G82" s="243">
        <v>29.4</v>
      </c>
      <c r="H82" s="222"/>
      <c r="I82" s="219"/>
      <c r="J82" s="223"/>
      <c r="K82" s="219"/>
      <c r="L82" s="223"/>
      <c r="M82" s="219"/>
      <c r="N82" s="223"/>
      <c r="O82" s="219"/>
      <c r="P82" s="223"/>
      <c r="Q82" s="219"/>
      <c r="R82" s="223"/>
      <c r="S82" s="224"/>
      <c r="T82" s="223"/>
      <c r="U82" s="6"/>
      <c r="V82" s="197"/>
      <c r="W82" s="186" t="b">
        <f>IF(W81&lt;V81,TRUE,FALSE)</f>
        <v>1</v>
      </c>
      <c r="X82" s="6"/>
      <c r="Y82" s="6"/>
      <c r="Z82" s="6"/>
    </row>
    <row r="83" ht="30.0" customHeight="1">
      <c r="A83" s="198">
        <v>41.0</v>
      </c>
      <c r="B83" s="226" t="s">
        <v>6</v>
      </c>
      <c r="C83" s="227">
        <v>799827.0</v>
      </c>
      <c r="D83" s="238" t="s">
        <v>782</v>
      </c>
      <c r="E83" s="230" t="s">
        <v>783</v>
      </c>
      <c r="F83" s="230" t="s">
        <v>718</v>
      </c>
      <c r="G83" s="229" t="s">
        <v>714</v>
      </c>
      <c r="H83" s="231">
        <f>ROUNDUP(AVERAGE(E84:G84),2)</f>
        <v>296.3</v>
      </c>
      <c r="I83" s="205">
        <v>30.0</v>
      </c>
      <c r="J83" s="206">
        <f>I83*H83</f>
        <v>8889</v>
      </c>
      <c r="K83" s="207"/>
      <c r="L83" s="208">
        <f>K83*H83</f>
        <v>0</v>
      </c>
      <c r="M83" s="209">
        <v>1.0</v>
      </c>
      <c r="N83" s="210">
        <f>M83*H83</f>
        <v>296.3</v>
      </c>
      <c r="O83" s="211"/>
      <c r="P83" s="212">
        <f>O83*H83</f>
        <v>0</v>
      </c>
      <c r="Q83" s="213"/>
      <c r="R83" s="214">
        <f>Q83*H83</f>
        <v>0</v>
      </c>
      <c r="S83" s="215">
        <f>Q83+O83+M83+K83+I83</f>
        <v>31</v>
      </c>
      <c r="T83" s="237">
        <f>H83*S83</f>
        <v>9185.3</v>
      </c>
      <c r="U83" s="6"/>
      <c r="V83" s="217">
        <f>SMALL(E84:G84,1)+(SMALL(E84:G84,1)*0.5)</f>
        <v>418.5</v>
      </c>
      <c r="W83" s="218">
        <f>LARGE(E84:G84,1)</f>
        <v>319.9</v>
      </c>
      <c r="X83" s="6"/>
      <c r="Y83" s="6"/>
      <c r="Z83" s="6"/>
    </row>
    <row r="84" ht="30.0" customHeight="1">
      <c r="A84" s="219"/>
      <c r="B84" s="220"/>
      <c r="C84" s="220"/>
      <c r="D84" s="220"/>
      <c r="E84" s="221">
        <v>290.0</v>
      </c>
      <c r="F84" s="221">
        <v>279.0</v>
      </c>
      <c r="G84" s="221">
        <v>319.9</v>
      </c>
      <c r="H84" s="222"/>
      <c r="I84" s="219"/>
      <c r="J84" s="223"/>
      <c r="K84" s="219"/>
      <c r="L84" s="223"/>
      <c r="M84" s="219"/>
      <c r="N84" s="223"/>
      <c r="O84" s="219"/>
      <c r="P84" s="223"/>
      <c r="Q84" s="219"/>
      <c r="R84" s="223"/>
      <c r="S84" s="224"/>
      <c r="T84" s="223"/>
      <c r="U84" s="6"/>
      <c r="V84" s="197"/>
      <c r="W84" s="186" t="b">
        <f>IF(W83&lt;V83,TRUE,FALSE)</f>
        <v>1</v>
      </c>
      <c r="X84" s="6"/>
      <c r="Y84" s="6"/>
      <c r="Z84" s="6"/>
    </row>
    <row r="85" ht="30.0" customHeight="1">
      <c r="A85" s="225">
        <v>42.0</v>
      </c>
      <c r="B85" s="226" t="s">
        <v>6</v>
      </c>
      <c r="C85" s="227">
        <v>794547.0</v>
      </c>
      <c r="D85" s="238" t="s">
        <v>784</v>
      </c>
      <c r="E85" s="230" t="s">
        <v>718</v>
      </c>
      <c r="F85" s="230" t="s">
        <v>775</v>
      </c>
      <c r="G85" s="229" t="s">
        <v>785</v>
      </c>
      <c r="H85" s="231">
        <f>ROUNDUP(AVERAGE(E86:G86),2)</f>
        <v>302.79</v>
      </c>
      <c r="I85" s="232">
        <v>20.0</v>
      </c>
      <c r="J85" s="206">
        <f>I85*H85</f>
        <v>6055.8</v>
      </c>
      <c r="K85" s="233"/>
      <c r="L85" s="208">
        <f>K85*H85</f>
        <v>0</v>
      </c>
      <c r="M85" s="234">
        <v>2.0</v>
      </c>
      <c r="N85" s="210">
        <f>M85*H85</f>
        <v>605.58</v>
      </c>
      <c r="O85" s="235">
        <v>2.0</v>
      </c>
      <c r="P85" s="212">
        <f>O85*H85</f>
        <v>605.58</v>
      </c>
      <c r="Q85" s="236"/>
      <c r="R85" s="214">
        <f>Q85*H85</f>
        <v>0</v>
      </c>
      <c r="S85" s="215">
        <f>Q85+O85+M85+K85+I85</f>
        <v>24</v>
      </c>
      <c r="T85" s="237">
        <f>H85*S85</f>
        <v>7266.96</v>
      </c>
      <c r="U85" s="6"/>
      <c r="V85" s="217">
        <f>SMALL(E86:G86,1)+(SMALL(E86:G86,1)*0.5)</f>
        <v>421.5</v>
      </c>
      <c r="W85" s="218">
        <f>LARGE(E86:G86,1)</f>
        <v>317.46</v>
      </c>
      <c r="X85" s="6"/>
      <c r="Y85" s="6"/>
      <c r="Z85" s="6"/>
    </row>
    <row r="86" ht="30.0" customHeight="1">
      <c r="A86" s="219"/>
      <c r="B86" s="220"/>
      <c r="C86" s="220"/>
      <c r="D86" s="220"/>
      <c r="E86" s="221">
        <v>281.0</v>
      </c>
      <c r="F86" s="221">
        <v>317.46</v>
      </c>
      <c r="G86" s="221">
        <v>309.9</v>
      </c>
      <c r="H86" s="222"/>
      <c r="I86" s="219"/>
      <c r="J86" s="223"/>
      <c r="K86" s="219"/>
      <c r="L86" s="223"/>
      <c r="M86" s="219"/>
      <c r="N86" s="223"/>
      <c r="O86" s="219"/>
      <c r="P86" s="223"/>
      <c r="Q86" s="219"/>
      <c r="R86" s="223"/>
      <c r="S86" s="224"/>
      <c r="T86" s="223"/>
      <c r="U86" s="6"/>
      <c r="V86" s="197"/>
      <c r="W86" s="186" t="b">
        <f>IF(W85&lt;V85,TRUE,FALSE)</f>
        <v>1</v>
      </c>
      <c r="X86" s="6"/>
      <c r="Y86" s="6"/>
      <c r="Z86" s="6"/>
    </row>
    <row r="87" ht="30.0" customHeight="1">
      <c r="A87" s="198">
        <v>43.0</v>
      </c>
      <c r="B87" s="226" t="s">
        <v>6</v>
      </c>
      <c r="C87" s="227">
        <v>61710.0</v>
      </c>
      <c r="D87" s="228" t="s">
        <v>786</v>
      </c>
      <c r="E87" s="230" t="s">
        <v>718</v>
      </c>
      <c r="F87" s="230" t="s">
        <v>734</v>
      </c>
      <c r="G87" s="229" t="s">
        <v>739</v>
      </c>
      <c r="H87" s="231">
        <f>ROUNDUP(AVERAGE(E88:G88),2)</f>
        <v>25.38</v>
      </c>
      <c r="I87" s="205">
        <v>60.0</v>
      </c>
      <c r="J87" s="206">
        <f>I87*H87</f>
        <v>1522.8</v>
      </c>
      <c r="K87" s="207"/>
      <c r="L87" s="208">
        <f>K87*H87</f>
        <v>0</v>
      </c>
      <c r="M87" s="209">
        <v>4.0</v>
      </c>
      <c r="N87" s="210">
        <f>M87*H87</f>
        <v>101.52</v>
      </c>
      <c r="O87" s="211"/>
      <c r="P87" s="212">
        <f>O87*H87</f>
        <v>0</v>
      </c>
      <c r="Q87" s="213"/>
      <c r="R87" s="214">
        <f>Q87*H87</f>
        <v>0</v>
      </c>
      <c r="S87" s="215">
        <f>Q87+O87+M87+K87+I87</f>
        <v>64</v>
      </c>
      <c r="T87" s="237">
        <f>H87*S87</f>
        <v>1624.32</v>
      </c>
      <c r="U87" s="6"/>
      <c r="V87" s="217">
        <f>SMALL(E88:G88,1)+(SMALL(E88:G88,1)*0.5)</f>
        <v>31.635</v>
      </c>
      <c r="W87" s="218">
        <f>LARGE(E88:G88,1)</f>
        <v>27.9</v>
      </c>
      <c r="X87" s="6"/>
      <c r="Y87" s="6"/>
      <c r="Z87" s="6"/>
    </row>
    <row r="88" ht="30.0" customHeight="1">
      <c r="A88" s="219"/>
      <c r="B88" s="220"/>
      <c r="C88" s="220"/>
      <c r="D88" s="220"/>
      <c r="E88" s="221">
        <v>27.13</v>
      </c>
      <c r="F88" s="221">
        <v>21.09</v>
      </c>
      <c r="G88" s="221">
        <v>27.9</v>
      </c>
      <c r="H88" s="222"/>
      <c r="I88" s="219"/>
      <c r="J88" s="223"/>
      <c r="K88" s="219"/>
      <c r="L88" s="223"/>
      <c r="M88" s="219"/>
      <c r="N88" s="223"/>
      <c r="O88" s="219"/>
      <c r="P88" s="223"/>
      <c r="Q88" s="219"/>
      <c r="R88" s="223"/>
      <c r="S88" s="224"/>
      <c r="T88" s="223"/>
      <c r="U88" s="6"/>
      <c r="V88" s="197"/>
      <c r="W88" s="186" t="b">
        <f>IF(W87&lt;V87,TRUE,FALSE)</f>
        <v>1</v>
      </c>
      <c r="X88" s="6"/>
      <c r="Y88" s="6"/>
      <c r="Z88" s="6"/>
    </row>
    <row r="89" ht="30.0" customHeight="1">
      <c r="A89" s="225">
        <v>44.0</v>
      </c>
      <c r="B89" s="226" t="s">
        <v>6</v>
      </c>
      <c r="C89" s="227">
        <v>797736.0</v>
      </c>
      <c r="D89" s="228" t="s">
        <v>787</v>
      </c>
      <c r="E89" s="230" t="s">
        <v>718</v>
      </c>
      <c r="F89" s="230" t="s">
        <v>729</v>
      </c>
      <c r="G89" s="229" t="s">
        <v>769</v>
      </c>
      <c r="H89" s="231">
        <f>ROUNDUP(AVERAGE(E90:G90),2)</f>
        <v>520.56</v>
      </c>
      <c r="I89" s="232">
        <v>9.0</v>
      </c>
      <c r="J89" s="206">
        <f>I89*H89</f>
        <v>4685.04</v>
      </c>
      <c r="K89" s="233"/>
      <c r="L89" s="208">
        <f>K89*H89</f>
        <v>0</v>
      </c>
      <c r="M89" s="234">
        <v>1.0</v>
      </c>
      <c r="N89" s="210">
        <f>M89*H89</f>
        <v>520.56</v>
      </c>
      <c r="O89" s="235"/>
      <c r="P89" s="212">
        <f>O89*H89</f>
        <v>0</v>
      </c>
      <c r="Q89" s="236"/>
      <c r="R89" s="214">
        <f>Q89*H89</f>
        <v>0</v>
      </c>
      <c r="S89" s="215">
        <f>Q89+O89+M89+K89+I89</f>
        <v>10</v>
      </c>
      <c r="T89" s="237">
        <f>H89*S89</f>
        <v>5205.6</v>
      </c>
      <c r="U89" s="6"/>
      <c r="V89" s="217">
        <f>SMALL(E90:G90,1)+(SMALL(E90:G90,1)*0.5)</f>
        <v>750</v>
      </c>
      <c r="W89" s="218">
        <f>LARGE(E90:G90,1)</f>
        <v>557.27</v>
      </c>
      <c r="X89" s="6"/>
      <c r="Y89" s="6"/>
      <c r="Z89" s="6"/>
    </row>
    <row r="90" ht="30.0" customHeight="1">
      <c r="A90" s="219"/>
      <c r="B90" s="220"/>
      <c r="C90" s="220"/>
      <c r="D90" s="220"/>
      <c r="E90" s="221">
        <v>500.0</v>
      </c>
      <c r="F90" s="221">
        <v>504.39</v>
      </c>
      <c r="G90" s="221">
        <v>557.27</v>
      </c>
      <c r="H90" s="222"/>
      <c r="I90" s="219"/>
      <c r="J90" s="223"/>
      <c r="K90" s="219"/>
      <c r="L90" s="223"/>
      <c r="M90" s="219"/>
      <c r="N90" s="223"/>
      <c r="O90" s="219"/>
      <c r="P90" s="223"/>
      <c r="Q90" s="219"/>
      <c r="R90" s="223"/>
      <c r="S90" s="224"/>
      <c r="T90" s="223"/>
      <c r="U90" s="6"/>
      <c r="V90" s="197"/>
      <c r="W90" s="186" t="b">
        <f>IF(W89&lt;V89,TRUE,FALSE)</f>
        <v>1</v>
      </c>
      <c r="X90" s="6"/>
      <c r="Y90" s="6"/>
      <c r="Z90" s="6"/>
    </row>
    <row r="91" ht="30.0" customHeight="1">
      <c r="A91" s="198">
        <v>45.0</v>
      </c>
      <c r="B91" s="226" t="s">
        <v>6</v>
      </c>
      <c r="C91" s="227">
        <v>794546.0</v>
      </c>
      <c r="D91" s="238" t="s">
        <v>788</v>
      </c>
      <c r="E91" s="230" t="s">
        <v>789</v>
      </c>
      <c r="F91" s="229" t="s">
        <v>752</v>
      </c>
      <c r="G91" s="230" t="s">
        <v>721</v>
      </c>
      <c r="H91" s="231">
        <f>ROUNDUP(AVERAGE(E92:G92),2)</f>
        <v>218.37</v>
      </c>
      <c r="I91" s="205">
        <v>15.0</v>
      </c>
      <c r="J91" s="206">
        <f>I91*H91</f>
        <v>3275.55</v>
      </c>
      <c r="K91" s="207"/>
      <c r="L91" s="208">
        <f>K91*H91</f>
        <v>0</v>
      </c>
      <c r="M91" s="209"/>
      <c r="N91" s="210">
        <f>M91*H91</f>
        <v>0</v>
      </c>
      <c r="O91" s="211">
        <v>3.0</v>
      </c>
      <c r="P91" s="212">
        <f>O91*H91</f>
        <v>655.11</v>
      </c>
      <c r="Q91" s="213"/>
      <c r="R91" s="214">
        <f>Q91*H91</f>
        <v>0</v>
      </c>
      <c r="S91" s="215">
        <f>Q91+O91+M91+K91+I91</f>
        <v>18</v>
      </c>
      <c r="T91" s="237">
        <f>H91*S91</f>
        <v>3930.66</v>
      </c>
      <c r="U91" s="6"/>
      <c r="V91" s="217">
        <f>SMALL(E92:G92,1)+(SMALL(E92:G92,1)*0.5)</f>
        <v>277.5</v>
      </c>
      <c r="W91" s="218">
        <f>LARGE(E92:G92,1)</f>
        <v>243.88</v>
      </c>
      <c r="X91" s="6"/>
      <c r="Y91" s="6"/>
      <c r="Z91" s="6"/>
    </row>
    <row r="92" ht="30.0" customHeight="1">
      <c r="A92" s="219"/>
      <c r="B92" s="220"/>
      <c r="C92" s="220"/>
      <c r="D92" s="220"/>
      <c r="E92" s="221">
        <v>243.88</v>
      </c>
      <c r="F92" s="221">
        <v>226.21</v>
      </c>
      <c r="G92" s="221">
        <v>185.0</v>
      </c>
      <c r="H92" s="222"/>
      <c r="I92" s="219"/>
      <c r="J92" s="223"/>
      <c r="K92" s="219"/>
      <c r="L92" s="223"/>
      <c r="M92" s="219"/>
      <c r="N92" s="223"/>
      <c r="O92" s="219"/>
      <c r="P92" s="223"/>
      <c r="Q92" s="219"/>
      <c r="R92" s="223"/>
      <c r="S92" s="224"/>
      <c r="T92" s="223"/>
      <c r="U92" s="6"/>
      <c r="V92" s="197"/>
      <c r="W92" s="186" t="b">
        <f>IF(W91&lt;V91,TRUE,FALSE)</f>
        <v>1</v>
      </c>
      <c r="X92" s="6"/>
      <c r="Y92" s="6"/>
      <c r="Z92" s="6"/>
    </row>
    <row r="93" ht="30.0" customHeight="1">
      <c r="A93" s="225">
        <v>46.0</v>
      </c>
      <c r="B93" s="226" t="s">
        <v>6</v>
      </c>
      <c r="C93" s="227">
        <v>794549.0</v>
      </c>
      <c r="D93" s="238" t="s">
        <v>790</v>
      </c>
      <c r="E93" s="230" t="s">
        <v>791</v>
      </c>
      <c r="F93" s="230" t="s">
        <v>764</v>
      </c>
      <c r="G93" s="229" t="s">
        <v>789</v>
      </c>
      <c r="H93" s="231">
        <f>ROUNDUP(AVERAGE(E94:G94),2)</f>
        <v>28.79</v>
      </c>
      <c r="I93" s="232">
        <v>35.0</v>
      </c>
      <c r="J93" s="206">
        <f>I93*H93</f>
        <v>1007.65</v>
      </c>
      <c r="K93" s="233"/>
      <c r="L93" s="208">
        <f>K93*H93</f>
        <v>0</v>
      </c>
      <c r="M93" s="234">
        <v>1.0</v>
      </c>
      <c r="N93" s="210">
        <f>M93*H93</f>
        <v>28.79</v>
      </c>
      <c r="O93" s="235">
        <v>2.0</v>
      </c>
      <c r="P93" s="212">
        <f>O93*H93</f>
        <v>57.58</v>
      </c>
      <c r="Q93" s="236"/>
      <c r="R93" s="214">
        <f>Q93*H93</f>
        <v>0</v>
      </c>
      <c r="S93" s="215">
        <f>Q93+O93+M93+K93+I93</f>
        <v>38</v>
      </c>
      <c r="T93" s="237">
        <f>H93*S93</f>
        <v>1094.02</v>
      </c>
      <c r="U93" s="6"/>
      <c r="V93" s="217">
        <f>SMALL(E94:G94,1)+(SMALL(E94:G94,1)*0.5)</f>
        <v>34.35</v>
      </c>
      <c r="W93" s="218">
        <f>LARGE(E94:G94,1)</f>
        <v>32.93</v>
      </c>
      <c r="X93" s="6"/>
      <c r="Y93" s="6"/>
      <c r="Z93" s="6"/>
    </row>
    <row r="94" ht="30.0" customHeight="1">
      <c r="A94" s="219"/>
      <c r="B94" s="220"/>
      <c r="C94" s="220"/>
      <c r="D94" s="220"/>
      <c r="E94" s="221">
        <v>22.9</v>
      </c>
      <c r="F94" s="221">
        <v>30.54</v>
      </c>
      <c r="G94" s="221">
        <v>32.93</v>
      </c>
      <c r="H94" s="222"/>
      <c r="I94" s="219"/>
      <c r="J94" s="223"/>
      <c r="K94" s="219"/>
      <c r="L94" s="223"/>
      <c r="M94" s="219"/>
      <c r="N94" s="223"/>
      <c r="O94" s="219"/>
      <c r="P94" s="223"/>
      <c r="Q94" s="219"/>
      <c r="R94" s="223"/>
      <c r="S94" s="224"/>
      <c r="T94" s="223"/>
      <c r="U94" s="6"/>
      <c r="V94" s="197"/>
      <c r="W94" s="186" t="b">
        <f>IF(W93&lt;V93,TRUE,FALSE)</f>
        <v>1</v>
      </c>
      <c r="X94" s="6"/>
      <c r="Y94" s="6"/>
      <c r="Z94" s="6"/>
    </row>
    <row r="95" ht="30.0" customHeight="1">
      <c r="A95" s="198">
        <v>47.0</v>
      </c>
      <c r="B95" s="226" t="s">
        <v>6</v>
      </c>
      <c r="C95" s="227">
        <v>794551.0</v>
      </c>
      <c r="D95" s="238" t="s">
        <v>792</v>
      </c>
      <c r="E95" s="230" t="s">
        <v>729</v>
      </c>
      <c r="F95" s="229" t="s">
        <v>793</v>
      </c>
      <c r="G95" s="229" t="s">
        <v>794</v>
      </c>
      <c r="H95" s="231">
        <f>ROUNDUP(AVERAGE(E96:G96),2)</f>
        <v>125</v>
      </c>
      <c r="I95" s="205"/>
      <c r="J95" s="206">
        <f>I95*H95</f>
        <v>0</v>
      </c>
      <c r="K95" s="207"/>
      <c r="L95" s="208">
        <f>K95*H95</f>
        <v>0</v>
      </c>
      <c r="M95" s="209">
        <v>1.0</v>
      </c>
      <c r="N95" s="210">
        <f>M95*H95</f>
        <v>125</v>
      </c>
      <c r="O95" s="211">
        <v>3.0</v>
      </c>
      <c r="P95" s="212">
        <f>O95*H95</f>
        <v>375</v>
      </c>
      <c r="Q95" s="213"/>
      <c r="R95" s="214">
        <f>Q95*H95</f>
        <v>0</v>
      </c>
      <c r="S95" s="215">
        <f>Q95+O95+M95+K95+I95</f>
        <v>4</v>
      </c>
      <c r="T95" s="237">
        <f>H95*S95</f>
        <v>500</v>
      </c>
      <c r="U95" s="6"/>
      <c r="V95" s="217">
        <f>SMALL(E96:G96,1)+(SMALL(E96:G96,1)*0.5)</f>
        <v>172.5</v>
      </c>
      <c r="W95" s="218">
        <f>LARGE(E96:G96,1)</f>
        <v>130</v>
      </c>
      <c r="X95" s="6"/>
      <c r="Y95" s="6"/>
      <c r="Z95" s="6"/>
    </row>
    <row r="96" ht="30.0" customHeight="1">
      <c r="A96" s="219"/>
      <c r="B96" s="220"/>
      <c r="C96" s="220"/>
      <c r="D96" s="220"/>
      <c r="E96" s="221">
        <v>115.0</v>
      </c>
      <c r="F96" s="221">
        <v>130.0</v>
      </c>
      <c r="G96" s="221">
        <v>130.0</v>
      </c>
      <c r="H96" s="222"/>
      <c r="I96" s="219"/>
      <c r="J96" s="223"/>
      <c r="K96" s="219"/>
      <c r="L96" s="223"/>
      <c r="M96" s="219"/>
      <c r="N96" s="223"/>
      <c r="O96" s="219"/>
      <c r="P96" s="223"/>
      <c r="Q96" s="219"/>
      <c r="R96" s="223"/>
      <c r="S96" s="224"/>
      <c r="T96" s="223"/>
      <c r="U96" s="6"/>
      <c r="V96" s="197"/>
      <c r="W96" s="186" t="b">
        <f>IF(W95&lt;V95,TRUE,FALSE)</f>
        <v>1</v>
      </c>
      <c r="X96" s="6"/>
      <c r="Y96" s="6"/>
      <c r="Z96" s="6"/>
    </row>
    <row r="97" ht="30.0" customHeight="1">
      <c r="A97" s="225">
        <v>48.0</v>
      </c>
      <c r="B97" s="226" t="s">
        <v>6</v>
      </c>
      <c r="C97" s="227">
        <v>794552.0</v>
      </c>
      <c r="D97" s="228" t="s">
        <v>795</v>
      </c>
      <c r="E97" s="230" t="s">
        <v>793</v>
      </c>
      <c r="F97" s="230" t="s">
        <v>729</v>
      </c>
      <c r="G97" s="229" t="s">
        <v>794</v>
      </c>
      <c r="H97" s="231">
        <f>ROUNDUP(AVERAGE(E98:G98),2)</f>
        <v>100.62</v>
      </c>
      <c r="I97" s="232"/>
      <c r="J97" s="206">
        <f>I97*H97</f>
        <v>0</v>
      </c>
      <c r="K97" s="233"/>
      <c r="L97" s="208">
        <f>K97*H97</f>
        <v>0</v>
      </c>
      <c r="M97" s="234">
        <v>1.0</v>
      </c>
      <c r="N97" s="210">
        <f>M97*H97</f>
        <v>100.62</v>
      </c>
      <c r="O97" s="235">
        <v>3.0</v>
      </c>
      <c r="P97" s="212">
        <f>O97*H97</f>
        <v>301.86</v>
      </c>
      <c r="Q97" s="236"/>
      <c r="R97" s="214">
        <f>Q97*H97</f>
        <v>0</v>
      </c>
      <c r="S97" s="215">
        <f>Q97+O97+M97+K97+I97</f>
        <v>4</v>
      </c>
      <c r="T97" s="237">
        <f>H97*S97</f>
        <v>402.48</v>
      </c>
      <c r="U97" s="6"/>
      <c r="V97" s="217">
        <f>SMALL(E98:G98,1)+(SMALL(E98:G98,1)*0.5)</f>
        <v>140.76</v>
      </c>
      <c r="W97" s="218">
        <f>LARGE(E98:G98,1)</f>
        <v>106</v>
      </c>
      <c r="X97" s="6"/>
      <c r="Y97" s="6"/>
      <c r="Z97" s="6"/>
    </row>
    <row r="98" ht="30.0" customHeight="1">
      <c r="A98" s="219"/>
      <c r="B98" s="220"/>
      <c r="C98" s="220"/>
      <c r="D98" s="220"/>
      <c r="E98" s="221">
        <v>102.0</v>
      </c>
      <c r="F98" s="221">
        <v>93.84</v>
      </c>
      <c r="G98" s="221">
        <v>106.0</v>
      </c>
      <c r="H98" s="222"/>
      <c r="I98" s="219"/>
      <c r="J98" s="223"/>
      <c r="K98" s="219"/>
      <c r="L98" s="223"/>
      <c r="M98" s="219"/>
      <c r="N98" s="223"/>
      <c r="O98" s="219"/>
      <c r="P98" s="223"/>
      <c r="Q98" s="219"/>
      <c r="R98" s="223"/>
      <c r="S98" s="224"/>
      <c r="T98" s="223"/>
      <c r="U98" s="6"/>
      <c r="V98" s="197"/>
      <c r="W98" s="186" t="b">
        <f>IF(W97&lt;V97,TRUE,FALSE)</f>
        <v>1</v>
      </c>
      <c r="X98" s="6"/>
      <c r="Y98" s="6"/>
      <c r="Z98" s="6"/>
    </row>
    <row r="99" ht="30.0" customHeight="1">
      <c r="A99" s="198">
        <v>49.0</v>
      </c>
      <c r="B99" s="226" t="s">
        <v>6</v>
      </c>
      <c r="C99" s="227">
        <v>57064.0</v>
      </c>
      <c r="D99" s="228" t="s">
        <v>796</v>
      </c>
      <c r="E99" s="230" t="s">
        <v>773</v>
      </c>
      <c r="F99" s="229" t="s">
        <v>797</v>
      </c>
      <c r="G99" s="230" t="s">
        <v>727</v>
      </c>
      <c r="H99" s="231">
        <f>ROUNDUP(AVERAGE(E100:G100),2)</f>
        <v>101.95</v>
      </c>
      <c r="I99" s="205"/>
      <c r="J99" s="206">
        <f>I99*H99</f>
        <v>0</v>
      </c>
      <c r="K99" s="207"/>
      <c r="L99" s="208">
        <f>K99*H99</f>
        <v>0</v>
      </c>
      <c r="M99" s="209">
        <v>1.0</v>
      </c>
      <c r="N99" s="210">
        <f>M99*H99</f>
        <v>101.95</v>
      </c>
      <c r="O99" s="211">
        <v>3.0</v>
      </c>
      <c r="P99" s="212">
        <f>O99*H99</f>
        <v>305.85</v>
      </c>
      <c r="Q99" s="213"/>
      <c r="R99" s="214">
        <f>Q99*H99</f>
        <v>0</v>
      </c>
      <c r="S99" s="215">
        <f>Q99+O99+M99+K99+I99</f>
        <v>4</v>
      </c>
      <c r="T99" s="237">
        <f>H99*S99</f>
        <v>407.8</v>
      </c>
      <c r="U99" s="6"/>
      <c r="V99" s="217">
        <f>SMALL(E100:G100,1)+(SMALL(E100:G100,1)*0.5)</f>
        <v>140.76</v>
      </c>
      <c r="W99" s="218">
        <f>LARGE(E100:G100,1)</f>
        <v>106</v>
      </c>
      <c r="X99" s="6"/>
      <c r="Y99" s="6"/>
      <c r="Z99" s="6"/>
    </row>
    <row r="100" ht="30.0" customHeight="1">
      <c r="A100" s="219"/>
      <c r="B100" s="220"/>
      <c r="C100" s="220"/>
      <c r="D100" s="220"/>
      <c r="E100" s="221">
        <v>106.0</v>
      </c>
      <c r="F100" s="221">
        <v>106.0</v>
      </c>
      <c r="G100" s="221">
        <v>93.84</v>
      </c>
      <c r="H100" s="222"/>
      <c r="I100" s="219"/>
      <c r="J100" s="223"/>
      <c r="K100" s="219"/>
      <c r="L100" s="223"/>
      <c r="M100" s="219"/>
      <c r="N100" s="223"/>
      <c r="O100" s="219"/>
      <c r="P100" s="223"/>
      <c r="Q100" s="219"/>
      <c r="R100" s="223"/>
      <c r="S100" s="224"/>
      <c r="T100" s="223"/>
      <c r="U100" s="6"/>
      <c r="V100" s="197"/>
      <c r="W100" s="186" t="b">
        <f>IF(W99&lt;V99,TRUE,FALSE)</f>
        <v>1</v>
      </c>
      <c r="X100" s="6"/>
      <c r="Y100" s="6"/>
      <c r="Z100" s="6"/>
    </row>
    <row r="101" ht="30.0" customHeight="1">
      <c r="A101" s="225">
        <v>50.0</v>
      </c>
      <c r="B101" s="226" t="s">
        <v>6</v>
      </c>
      <c r="C101" s="227">
        <v>57062.0</v>
      </c>
      <c r="D101" s="238" t="s">
        <v>798</v>
      </c>
      <c r="E101" s="230" t="s">
        <v>729</v>
      </c>
      <c r="F101" s="229" t="s">
        <v>793</v>
      </c>
      <c r="G101" s="229" t="s">
        <v>794</v>
      </c>
      <c r="H101" s="231">
        <f>ROUNDUP(AVERAGE(E102:G102),2)</f>
        <v>134.68</v>
      </c>
      <c r="I101" s="232"/>
      <c r="J101" s="206">
        <f>I101*H101</f>
        <v>0</v>
      </c>
      <c r="K101" s="233"/>
      <c r="L101" s="208">
        <f>K101*H101</f>
        <v>0</v>
      </c>
      <c r="M101" s="234"/>
      <c r="N101" s="210">
        <f>M101*H101</f>
        <v>0</v>
      </c>
      <c r="O101" s="235">
        <v>3.0</v>
      </c>
      <c r="P101" s="212">
        <f>O101*H101</f>
        <v>404.04</v>
      </c>
      <c r="Q101" s="236"/>
      <c r="R101" s="214">
        <f>Q101*H101</f>
        <v>0</v>
      </c>
      <c r="S101" s="215">
        <f>Q101+O101+M101+K101+I101</f>
        <v>3</v>
      </c>
      <c r="T101" s="237">
        <f>H101*S101</f>
        <v>404.04</v>
      </c>
      <c r="U101" s="6"/>
      <c r="V101" s="217">
        <f>SMALL(E102:G102,1)+(SMALL(E102:G102,1)*0.5)</f>
        <v>186.03</v>
      </c>
      <c r="W101" s="218">
        <f>LARGE(E102:G102,1)</f>
        <v>140</v>
      </c>
      <c r="X101" s="6"/>
      <c r="Y101" s="6"/>
      <c r="Z101" s="6"/>
    </row>
    <row r="102" ht="30.0" customHeight="1">
      <c r="A102" s="219"/>
      <c r="B102" s="220"/>
      <c r="C102" s="220"/>
      <c r="D102" s="220"/>
      <c r="E102" s="221">
        <v>124.02</v>
      </c>
      <c r="F102" s="221">
        <v>140.0</v>
      </c>
      <c r="G102" s="221">
        <v>140.0</v>
      </c>
      <c r="H102" s="222"/>
      <c r="I102" s="219"/>
      <c r="J102" s="223"/>
      <c r="K102" s="219"/>
      <c r="L102" s="223"/>
      <c r="M102" s="219"/>
      <c r="N102" s="223"/>
      <c r="O102" s="219"/>
      <c r="P102" s="223"/>
      <c r="Q102" s="219"/>
      <c r="R102" s="223"/>
      <c r="S102" s="224"/>
      <c r="T102" s="223"/>
      <c r="U102" s="6"/>
      <c r="V102" s="197"/>
      <c r="W102" s="186" t="b">
        <f>IF(W101&lt;V101,TRUE,FALSE)</f>
        <v>1</v>
      </c>
      <c r="X102" s="6"/>
      <c r="Y102" s="6"/>
      <c r="Z102" s="6"/>
    </row>
    <row r="103" ht="30.0" customHeight="1">
      <c r="A103" s="198">
        <v>51.0</v>
      </c>
      <c r="B103" s="226" t="s">
        <v>6</v>
      </c>
      <c r="C103" s="239">
        <v>794534.0</v>
      </c>
      <c r="D103" s="238" t="s">
        <v>799</v>
      </c>
      <c r="E103" s="230" t="s">
        <v>800</v>
      </c>
      <c r="F103" s="229" t="s">
        <v>769</v>
      </c>
      <c r="G103" s="230" t="s">
        <v>721</v>
      </c>
      <c r="H103" s="231">
        <f>ROUNDUP(AVERAGE(E104:G104),2)</f>
        <v>26.89</v>
      </c>
      <c r="I103" s="232">
        <v>77.0</v>
      </c>
      <c r="J103" s="206">
        <f>I103*H103</f>
        <v>2070.53</v>
      </c>
      <c r="K103" s="233"/>
      <c r="L103" s="208">
        <f>K103*H103</f>
        <v>0</v>
      </c>
      <c r="M103" s="234">
        <v>5.0</v>
      </c>
      <c r="N103" s="210">
        <f>M103*H103</f>
        <v>134.45</v>
      </c>
      <c r="O103" s="235"/>
      <c r="P103" s="212">
        <f>O103*H103</f>
        <v>0</v>
      </c>
      <c r="Q103" s="236"/>
      <c r="R103" s="214">
        <f>Q103*H103</f>
        <v>0</v>
      </c>
      <c r="S103" s="215">
        <f>Q103+O103+M103+K103+I103</f>
        <v>82</v>
      </c>
      <c r="T103" s="237">
        <f>H103*S103</f>
        <v>2204.98</v>
      </c>
      <c r="U103" s="6"/>
      <c r="V103" s="217">
        <f>SMALL(E104:G104,1)+(SMALL(E104:G104,1)*0.5)</f>
        <v>37.5</v>
      </c>
      <c r="W103" s="218">
        <f>LARGE(E104:G104,1)</f>
        <v>29</v>
      </c>
      <c r="X103" s="6"/>
      <c r="Y103" s="6"/>
      <c r="Z103" s="6"/>
    </row>
    <row r="104" ht="30.0" customHeight="1">
      <c r="A104" s="219"/>
      <c r="B104" s="220"/>
      <c r="C104" s="220"/>
      <c r="D104" s="220"/>
      <c r="E104" s="221">
        <v>29.0</v>
      </c>
      <c r="F104" s="221">
        <v>26.66</v>
      </c>
      <c r="G104" s="221">
        <v>25.0</v>
      </c>
      <c r="H104" s="222"/>
      <c r="I104" s="219"/>
      <c r="J104" s="223"/>
      <c r="K104" s="219"/>
      <c r="L104" s="223"/>
      <c r="M104" s="219"/>
      <c r="N104" s="223"/>
      <c r="O104" s="219"/>
      <c r="P104" s="223"/>
      <c r="Q104" s="219"/>
      <c r="R104" s="223"/>
      <c r="S104" s="224"/>
      <c r="T104" s="223"/>
      <c r="U104" s="6"/>
      <c r="V104" s="197"/>
      <c r="W104" s="186" t="b">
        <f>IF(W103&lt;V103,TRUE,FALSE)</f>
        <v>1</v>
      </c>
      <c r="X104" s="6"/>
      <c r="Y104" s="6"/>
      <c r="Z104" s="6"/>
    </row>
    <row r="105" ht="30.0" customHeight="1">
      <c r="A105" s="225">
        <v>52.0</v>
      </c>
      <c r="B105" s="226" t="s">
        <v>6</v>
      </c>
      <c r="C105" s="227">
        <v>51758.0</v>
      </c>
      <c r="D105" s="228" t="s">
        <v>801</v>
      </c>
      <c r="E105" s="230" t="s">
        <v>718</v>
      </c>
      <c r="F105" s="229" t="s">
        <v>785</v>
      </c>
      <c r="G105" s="229" t="s">
        <v>752</v>
      </c>
      <c r="H105" s="231">
        <f>ROUNDUP(AVERAGE(E106:G106),2)</f>
        <v>62.02</v>
      </c>
      <c r="I105" s="205">
        <v>95.0</v>
      </c>
      <c r="J105" s="206">
        <f>I105*H105</f>
        <v>5891.9</v>
      </c>
      <c r="K105" s="207"/>
      <c r="L105" s="208">
        <f>K105*H105</f>
        <v>0</v>
      </c>
      <c r="M105" s="209">
        <v>1.0</v>
      </c>
      <c r="N105" s="210">
        <f>M105*H105</f>
        <v>62.02</v>
      </c>
      <c r="O105" s="211"/>
      <c r="P105" s="212">
        <f>O105*H105</f>
        <v>0</v>
      </c>
      <c r="Q105" s="213"/>
      <c r="R105" s="214">
        <f>Q105*H105</f>
        <v>0</v>
      </c>
      <c r="S105" s="215">
        <f>Q105+O105+M105+K105+I105</f>
        <v>96</v>
      </c>
      <c r="T105" s="237">
        <f>H105*S105</f>
        <v>5953.92</v>
      </c>
      <c r="U105" s="6"/>
      <c r="V105" s="217">
        <f>SMALL(E106:G106,1)+(SMALL(E106:G106,1)*0.5)</f>
        <v>75.36</v>
      </c>
      <c r="W105" s="218">
        <f>LARGE(E106:G106,1)</f>
        <v>73.72</v>
      </c>
      <c r="X105" s="6"/>
      <c r="Y105" s="6"/>
      <c r="Z105" s="6"/>
    </row>
    <row r="106" ht="30.0" customHeight="1">
      <c r="A106" s="219"/>
      <c r="B106" s="220"/>
      <c r="C106" s="220"/>
      <c r="D106" s="220"/>
      <c r="E106" s="221">
        <v>50.24</v>
      </c>
      <c r="F106" s="221">
        <v>62.08</v>
      </c>
      <c r="G106" s="221">
        <v>73.72</v>
      </c>
      <c r="H106" s="222"/>
      <c r="I106" s="219"/>
      <c r="J106" s="223"/>
      <c r="K106" s="219"/>
      <c r="L106" s="223"/>
      <c r="M106" s="219"/>
      <c r="N106" s="223"/>
      <c r="O106" s="219"/>
      <c r="P106" s="223"/>
      <c r="Q106" s="219"/>
      <c r="R106" s="223"/>
      <c r="S106" s="224"/>
      <c r="T106" s="223"/>
      <c r="U106" s="6"/>
      <c r="V106" s="197"/>
      <c r="W106" s="186" t="b">
        <f>IF(W105&lt;V105,TRUE,FALSE)</f>
        <v>1</v>
      </c>
      <c r="X106" s="6"/>
      <c r="Y106" s="6"/>
      <c r="Z106" s="6"/>
    </row>
    <row r="107" ht="30.0" customHeight="1">
      <c r="A107" s="198">
        <v>53.0</v>
      </c>
      <c r="B107" s="226" t="s">
        <v>6</v>
      </c>
      <c r="C107" s="227">
        <v>794536.0</v>
      </c>
      <c r="D107" s="228" t="s">
        <v>802</v>
      </c>
      <c r="E107" s="230" t="s">
        <v>718</v>
      </c>
      <c r="F107" s="229" t="s">
        <v>762</v>
      </c>
      <c r="G107" s="230" t="s">
        <v>727</v>
      </c>
      <c r="H107" s="231">
        <f>ROUNDUP(AVERAGE(E108:G108),2)</f>
        <v>31.07</v>
      </c>
      <c r="I107" s="232"/>
      <c r="J107" s="206">
        <f>I107*H107</f>
        <v>0</v>
      </c>
      <c r="K107" s="233">
        <v>2.0</v>
      </c>
      <c r="L107" s="208">
        <f>K107*H107</f>
        <v>62.14</v>
      </c>
      <c r="M107" s="234">
        <v>5.0</v>
      </c>
      <c r="N107" s="210">
        <f>M107*H107</f>
        <v>155.35</v>
      </c>
      <c r="O107" s="235">
        <v>1.0</v>
      </c>
      <c r="P107" s="212">
        <f>O107*H107</f>
        <v>31.07</v>
      </c>
      <c r="Q107" s="236"/>
      <c r="R107" s="214">
        <f>Q107*H107</f>
        <v>0</v>
      </c>
      <c r="S107" s="215">
        <f>Q107+O107+M107+K107+I107</f>
        <v>8</v>
      </c>
      <c r="T107" s="237">
        <f>H107*S107</f>
        <v>248.56</v>
      </c>
      <c r="U107" s="6"/>
      <c r="V107" s="217">
        <f>SMALL(E108:G108,1)+(SMALL(E108:G108,1)*0.5)</f>
        <v>41.4</v>
      </c>
      <c r="W107" s="218">
        <f>LARGE(E108:G108,1)</f>
        <v>35.6</v>
      </c>
      <c r="X107" s="6"/>
      <c r="Y107" s="6"/>
      <c r="Z107" s="6"/>
    </row>
    <row r="108" ht="30.0" customHeight="1">
      <c r="A108" s="219"/>
      <c r="B108" s="220"/>
      <c r="C108" s="220"/>
      <c r="D108" s="220"/>
      <c r="E108" s="221">
        <v>35.6</v>
      </c>
      <c r="F108" s="221">
        <v>29.99</v>
      </c>
      <c r="G108" s="221">
        <v>27.6</v>
      </c>
      <c r="H108" s="222"/>
      <c r="I108" s="219"/>
      <c r="J108" s="223"/>
      <c r="K108" s="219"/>
      <c r="L108" s="223"/>
      <c r="M108" s="219"/>
      <c r="N108" s="223"/>
      <c r="O108" s="219"/>
      <c r="P108" s="223"/>
      <c r="Q108" s="219"/>
      <c r="R108" s="223"/>
      <c r="S108" s="224"/>
      <c r="T108" s="223"/>
      <c r="U108" s="6"/>
      <c r="V108" s="197"/>
      <c r="W108" s="186" t="b">
        <f>IF(W107&lt;V107,TRUE,FALSE)</f>
        <v>1</v>
      </c>
      <c r="X108" s="6"/>
      <c r="Y108" s="6"/>
      <c r="Z108" s="6"/>
    </row>
    <row r="109" ht="30.0" customHeight="1">
      <c r="A109" s="225">
        <v>54.0</v>
      </c>
      <c r="B109" s="226" t="s">
        <v>6</v>
      </c>
      <c r="C109" s="227">
        <v>797737.0</v>
      </c>
      <c r="D109" s="228" t="s">
        <v>803</v>
      </c>
      <c r="E109" s="230" t="s">
        <v>718</v>
      </c>
      <c r="F109" s="229" t="s">
        <v>714</v>
      </c>
      <c r="G109" s="229" t="s">
        <v>724</v>
      </c>
      <c r="H109" s="231">
        <f>ROUNDUP(AVERAGE(E110:G110),2)</f>
        <v>39.79</v>
      </c>
      <c r="I109" s="205">
        <v>50.0</v>
      </c>
      <c r="J109" s="206">
        <f>I109*H109</f>
        <v>1989.5</v>
      </c>
      <c r="K109" s="207"/>
      <c r="L109" s="208">
        <f>K109*H109</f>
        <v>0</v>
      </c>
      <c r="M109" s="209">
        <v>6.0</v>
      </c>
      <c r="N109" s="210">
        <f>M109*H109</f>
        <v>238.74</v>
      </c>
      <c r="O109" s="211"/>
      <c r="P109" s="212">
        <f>O109*H109</f>
        <v>0</v>
      </c>
      <c r="Q109" s="213"/>
      <c r="R109" s="214">
        <f>Q109*H109</f>
        <v>0</v>
      </c>
      <c r="S109" s="215">
        <f>Q109+O109+M109+K109+I109</f>
        <v>56</v>
      </c>
      <c r="T109" s="237">
        <f>H109*S109</f>
        <v>2228.24</v>
      </c>
      <c r="U109" s="6"/>
      <c r="V109" s="217">
        <f>SMALL(E110:G110,1)+(SMALL(E110:G110,1)*0.5)</f>
        <v>50.25</v>
      </c>
      <c r="W109" s="218">
        <f>LARGE(E110:G110,1)</f>
        <v>48.97</v>
      </c>
      <c r="X109" s="6"/>
      <c r="Y109" s="6"/>
      <c r="Z109" s="6"/>
    </row>
    <row r="110" ht="30.0" customHeight="1">
      <c r="A110" s="219"/>
      <c r="B110" s="220"/>
      <c r="C110" s="220"/>
      <c r="D110" s="220"/>
      <c r="E110" s="221">
        <v>48.97</v>
      </c>
      <c r="F110" s="221">
        <v>33.5</v>
      </c>
      <c r="G110" s="221">
        <v>36.9</v>
      </c>
      <c r="H110" s="222"/>
      <c r="I110" s="219"/>
      <c r="J110" s="223"/>
      <c r="K110" s="219"/>
      <c r="L110" s="223"/>
      <c r="M110" s="219"/>
      <c r="N110" s="223"/>
      <c r="O110" s="219"/>
      <c r="P110" s="223"/>
      <c r="Q110" s="219"/>
      <c r="R110" s="223"/>
      <c r="S110" s="224"/>
      <c r="T110" s="223"/>
      <c r="U110" s="6"/>
      <c r="V110" s="197"/>
      <c r="W110" s="186" t="b">
        <f>IF(W109&lt;V109,TRUE,FALSE)</f>
        <v>1</v>
      </c>
      <c r="X110" s="6"/>
      <c r="Y110" s="6"/>
      <c r="Z110" s="6"/>
    </row>
    <row r="111" ht="30.0" customHeight="1">
      <c r="A111" s="198">
        <v>55.0</v>
      </c>
      <c r="B111" s="226" t="s">
        <v>6</v>
      </c>
      <c r="C111" s="227">
        <v>797738.0</v>
      </c>
      <c r="D111" s="228" t="s">
        <v>804</v>
      </c>
      <c r="E111" s="230" t="s">
        <v>791</v>
      </c>
      <c r="F111" s="229" t="s">
        <v>734</v>
      </c>
      <c r="G111" s="229" t="s">
        <v>754</v>
      </c>
      <c r="H111" s="231">
        <f>ROUNDUP(AVERAGE(E112:G112),2)</f>
        <v>28.27</v>
      </c>
      <c r="I111" s="232">
        <v>6.0</v>
      </c>
      <c r="J111" s="206">
        <f>I111*H111</f>
        <v>169.62</v>
      </c>
      <c r="K111" s="233">
        <v>2.0</v>
      </c>
      <c r="L111" s="208">
        <f>K111*H111</f>
        <v>56.54</v>
      </c>
      <c r="M111" s="234">
        <v>1.0</v>
      </c>
      <c r="N111" s="210">
        <f>M111*H111</f>
        <v>28.27</v>
      </c>
      <c r="O111" s="235"/>
      <c r="P111" s="212">
        <f>O111*H111</f>
        <v>0</v>
      </c>
      <c r="Q111" s="236"/>
      <c r="R111" s="214">
        <f>Q111*H111</f>
        <v>0</v>
      </c>
      <c r="S111" s="215">
        <f>Q111+O111+M111+K111+I111</f>
        <v>9</v>
      </c>
      <c r="T111" s="237">
        <f>H111*S111</f>
        <v>254.43</v>
      </c>
      <c r="U111" s="6"/>
      <c r="V111" s="217">
        <f>SMALL(E112:G112,1)+(SMALL(E112:G112,1)*0.5)</f>
        <v>37.5</v>
      </c>
      <c r="W111" s="218">
        <f>LARGE(E112:G112,1)</f>
        <v>29.9</v>
      </c>
      <c r="X111" s="6"/>
      <c r="Y111" s="6"/>
      <c r="Z111" s="6"/>
    </row>
    <row r="112" ht="30.0" customHeight="1">
      <c r="A112" s="219"/>
      <c r="B112" s="220"/>
      <c r="C112" s="220"/>
      <c r="D112" s="220"/>
      <c r="E112" s="221">
        <v>25.0</v>
      </c>
      <c r="F112" s="221">
        <v>29.9</v>
      </c>
      <c r="G112" s="221">
        <v>29.9</v>
      </c>
      <c r="H112" s="222"/>
      <c r="I112" s="219"/>
      <c r="J112" s="223"/>
      <c r="K112" s="219"/>
      <c r="L112" s="223"/>
      <c r="M112" s="219"/>
      <c r="N112" s="223"/>
      <c r="O112" s="219"/>
      <c r="P112" s="223"/>
      <c r="Q112" s="219"/>
      <c r="R112" s="223"/>
      <c r="S112" s="224"/>
      <c r="T112" s="223"/>
      <c r="U112" s="6"/>
      <c r="V112" s="197"/>
      <c r="W112" s="186" t="b">
        <f>IF(W111&lt;V111,TRUE,FALSE)</f>
        <v>1</v>
      </c>
      <c r="X112" s="6"/>
      <c r="Y112" s="6"/>
      <c r="Z112" s="6"/>
    </row>
    <row r="113" ht="30.0" customHeight="1">
      <c r="A113" s="225">
        <v>56.0</v>
      </c>
      <c r="B113" s="226" t="s">
        <v>6</v>
      </c>
      <c r="C113" s="227">
        <v>797739.0</v>
      </c>
      <c r="D113" s="228" t="s">
        <v>805</v>
      </c>
      <c r="E113" s="229" t="s">
        <v>714</v>
      </c>
      <c r="F113" s="229" t="s">
        <v>769</v>
      </c>
      <c r="G113" s="229" t="s">
        <v>718</v>
      </c>
      <c r="H113" s="231">
        <f>ROUNDUP(AVERAGE(E114:G114),2)</f>
        <v>230.08</v>
      </c>
      <c r="I113" s="205">
        <v>103.0</v>
      </c>
      <c r="J113" s="206">
        <f>I113*H113</f>
        <v>23698.24</v>
      </c>
      <c r="K113" s="207">
        <v>2.0</v>
      </c>
      <c r="L113" s="208">
        <f>K113*H113</f>
        <v>460.16</v>
      </c>
      <c r="M113" s="209">
        <v>1.0</v>
      </c>
      <c r="N113" s="210">
        <f>M113*H113</f>
        <v>230.08</v>
      </c>
      <c r="O113" s="211"/>
      <c r="P113" s="212">
        <f>O113*H113</f>
        <v>0</v>
      </c>
      <c r="Q113" s="213"/>
      <c r="R113" s="214">
        <f>Q113*H113</f>
        <v>0</v>
      </c>
      <c r="S113" s="215">
        <f>Q113+O113+M113+K113+I113</f>
        <v>106</v>
      </c>
      <c r="T113" s="237">
        <f>H113*S113</f>
        <v>24388.48</v>
      </c>
      <c r="U113" s="66"/>
      <c r="V113" s="217">
        <f>SMALL(E114:G114,1)+(SMALL(E114:G114,1)*0.5)</f>
        <v>277.68</v>
      </c>
      <c r="W113" s="218">
        <f>LARGE(E114:G114,1)</f>
        <v>255.5</v>
      </c>
      <c r="X113" s="66"/>
      <c r="Y113" s="66"/>
      <c r="Z113" s="66"/>
    </row>
    <row r="114" ht="30.0" customHeight="1">
      <c r="A114" s="219"/>
      <c r="B114" s="220"/>
      <c r="C114" s="220"/>
      <c r="D114" s="220"/>
      <c r="E114" s="221">
        <v>249.6</v>
      </c>
      <c r="F114" s="221">
        <v>255.5</v>
      </c>
      <c r="G114" s="221">
        <v>185.12</v>
      </c>
      <c r="H114" s="222"/>
      <c r="I114" s="219"/>
      <c r="J114" s="223"/>
      <c r="K114" s="219"/>
      <c r="L114" s="223"/>
      <c r="M114" s="219"/>
      <c r="N114" s="223"/>
      <c r="O114" s="219"/>
      <c r="P114" s="223"/>
      <c r="Q114" s="219"/>
      <c r="R114" s="223"/>
      <c r="S114" s="224"/>
      <c r="T114" s="223"/>
      <c r="U114" s="66"/>
      <c r="V114" s="197"/>
      <c r="W114" s="186" t="b">
        <f>IF(W113&lt;V113,TRUE,FALSE)</f>
        <v>1</v>
      </c>
      <c r="X114" s="66"/>
      <c r="Y114" s="66"/>
      <c r="Z114" s="66"/>
    </row>
    <row r="115" ht="30.0" customHeight="1">
      <c r="A115" s="198">
        <v>57.0</v>
      </c>
      <c r="B115" s="226" t="s">
        <v>6</v>
      </c>
      <c r="C115" s="227">
        <v>797740.0</v>
      </c>
      <c r="D115" s="228" t="s">
        <v>806</v>
      </c>
      <c r="E115" s="229" t="s">
        <v>772</v>
      </c>
      <c r="F115" s="229" t="s">
        <v>714</v>
      </c>
      <c r="G115" s="229" t="s">
        <v>769</v>
      </c>
      <c r="H115" s="231">
        <f>ROUNDUP(AVERAGE(E116:G116),2)</f>
        <v>33.96</v>
      </c>
      <c r="I115" s="232"/>
      <c r="J115" s="206">
        <f>I115*H115</f>
        <v>0</v>
      </c>
      <c r="K115" s="233"/>
      <c r="L115" s="208">
        <f>K115*H115</f>
        <v>0</v>
      </c>
      <c r="M115" s="234">
        <v>2.0</v>
      </c>
      <c r="N115" s="210">
        <f>M115*H115</f>
        <v>67.92</v>
      </c>
      <c r="O115" s="235">
        <v>2.0</v>
      </c>
      <c r="P115" s="212">
        <f>O115*H115</f>
        <v>67.92</v>
      </c>
      <c r="Q115" s="236"/>
      <c r="R115" s="214">
        <f>Q115*H115</f>
        <v>0</v>
      </c>
      <c r="S115" s="215">
        <f>Q115+O115+M115+K115+I115</f>
        <v>4</v>
      </c>
      <c r="T115" s="237">
        <f>H115*S115</f>
        <v>135.84</v>
      </c>
      <c r="U115" s="6"/>
      <c r="V115" s="217">
        <f>SMALL(E116:G116,1)+(SMALL(E116:G116,1)*0.5)</f>
        <v>49.47</v>
      </c>
      <c r="W115" s="218">
        <f>LARGE(E116:G116,1)</f>
        <v>35.9</v>
      </c>
      <c r="X115" s="6"/>
      <c r="Y115" s="6"/>
      <c r="Z115" s="6"/>
    </row>
    <row r="116" ht="30.0" customHeight="1">
      <c r="A116" s="219"/>
      <c r="B116" s="220"/>
      <c r="C116" s="220"/>
      <c r="D116" s="220"/>
      <c r="E116" s="221">
        <v>35.9</v>
      </c>
      <c r="F116" s="221">
        <v>32.98</v>
      </c>
      <c r="G116" s="221">
        <v>33.0</v>
      </c>
      <c r="H116" s="222"/>
      <c r="I116" s="219"/>
      <c r="J116" s="223"/>
      <c r="K116" s="219"/>
      <c r="L116" s="223"/>
      <c r="M116" s="219"/>
      <c r="N116" s="223"/>
      <c r="O116" s="219"/>
      <c r="P116" s="223"/>
      <c r="Q116" s="219"/>
      <c r="R116" s="223"/>
      <c r="S116" s="224"/>
      <c r="T116" s="223"/>
      <c r="U116" s="6"/>
      <c r="V116" s="197"/>
      <c r="W116" s="186" t="b">
        <f>IF(W115&lt;V115,TRUE,FALSE)</f>
        <v>1</v>
      </c>
      <c r="X116" s="6"/>
      <c r="Y116" s="6"/>
      <c r="Z116" s="6"/>
    </row>
    <row r="117" ht="30.0" customHeight="1">
      <c r="A117" s="225">
        <v>58.0</v>
      </c>
      <c r="B117" s="226" t="s">
        <v>6</v>
      </c>
      <c r="C117" s="227">
        <v>799828.0</v>
      </c>
      <c r="D117" s="228" t="s">
        <v>807</v>
      </c>
      <c r="E117" s="229" t="s">
        <v>714</v>
      </c>
      <c r="F117" s="229" t="s">
        <v>730</v>
      </c>
      <c r="G117" s="230" t="s">
        <v>775</v>
      </c>
      <c r="H117" s="231">
        <f>ROUNDUP(AVERAGE(E118:G118),2)</f>
        <v>34.27</v>
      </c>
      <c r="I117" s="205">
        <v>8.0</v>
      </c>
      <c r="J117" s="206">
        <f>I117*H117</f>
        <v>274.16</v>
      </c>
      <c r="K117" s="207"/>
      <c r="L117" s="208">
        <f>K117*H117</f>
        <v>0</v>
      </c>
      <c r="M117" s="209">
        <v>6.0</v>
      </c>
      <c r="N117" s="210">
        <f>M117*H117</f>
        <v>205.62</v>
      </c>
      <c r="O117" s="211">
        <v>2.0</v>
      </c>
      <c r="P117" s="212">
        <f>O117*H117</f>
        <v>68.54</v>
      </c>
      <c r="Q117" s="213"/>
      <c r="R117" s="214">
        <f>Q117*H117</f>
        <v>0</v>
      </c>
      <c r="S117" s="215">
        <f>Q117+O117+M117+K117+I117</f>
        <v>16</v>
      </c>
      <c r="T117" s="237">
        <f>H117*S117</f>
        <v>548.32</v>
      </c>
      <c r="U117" s="6"/>
      <c r="V117" s="217">
        <f>SMALL(E118:G118,1)+(SMALL(E118:G118,1)*0.5)</f>
        <v>44.85</v>
      </c>
      <c r="W117" s="218">
        <f>LARGE(E118:G118,1)</f>
        <v>39.99</v>
      </c>
      <c r="X117" s="6"/>
      <c r="Y117" s="6"/>
      <c r="Z117" s="6"/>
    </row>
    <row r="118" ht="30.0" customHeight="1">
      <c r="A118" s="219"/>
      <c r="B118" s="220"/>
      <c r="C118" s="220"/>
      <c r="D118" s="220"/>
      <c r="E118" s="221">
        <v>32.9</v>
      </c>
      <c r="F118" s="221">
        <v>29.9</v>
      </c>
      <c r="G118" s="221">
        <v>39.99</v>
      </c>
      <c r="H118" s="222"/>
      <c r="I118" s="219"/>
      <c r="J118" s="223"/>
      <c r="K118" s="219"/>
      <c r="L118" s="223"/>
      <c r="M118" s="219"/>
      <c r="N118" s="223"/>
      <c r="O118" s="219"/>
      <c r="P118" s="223"/>
      <c r="Q118" s="219"/>
      <c r="R118" s="223"/>
      <c r="S118" s="224"/>
      <c r="T118" s="223"/>
      <c r="U118" s="6"/>
      <c r="V118" s="197"/>
      <c r="W118" s="186" t="b">
        <f>IF(W117&lt;V117,TRUE,FALSE)</f>
        <v>1</v>
      </c>
      <c r="X118" s="6"/>
      <c r="Y118" s="6"/>
      <c r="Z118" s="6"/>
    </row>
    <row r="119" ht="30.0" customHeight="1">
      <c r="A119" s="198">
        <v>59.0</v>
      </c>
      <c r="B119" s="226" t="s">
        <v>6</v>
      </c>
      <c r="C119" s="227">
        <v>797742.0</v>
      </c>
      <c r="D119" s="228" t="s">
        <v>808</v>
      </c>
      <c r="E119" s="229" t="s">
        <v>769</v>
      </c>
      <c r="F119" s="229" t="s">
        <v>734</v>
      </c>
      <c r="G119" s="230" t="s">
        <v>727</v>
      </c>
      <c r="H119" s="231">
        <f>ROUNDUP(AVERAGE(E120:G120),2)</f>
        <v>1181.16</v>
      </c>
      <c r="I119" s="232">
        <v>39.0</v>
      </c>
      <c r="J119" s="206">
        <f>I119*H119</f>
        <v>46065.24</v>
      </c>
      <c r="K119" s="233"/>
      <c r="L119" s="208">
        <f>K119*H119</f>
        <v>0</v>
      </c>
      <c r="M119" s="234"/>
      <c r="N119" s="210">
        <f>M119*H119</f>
        <v>0</v>
      </c>
      <c r="O119" s="235">
        <v>2.0</v>
      </c>
      <c r="P119" s="212">
        <f>O119*H119</f>
        <v>2362.32</v>
      </c>
      <c r="Q119" s="236"/>
      <c r="R119" s="214">
        <f>Q119*H119</f>
        <v>0</v>
      </c>
      <c r="S119" s="215">
        <f>Q119+O119+M119+K119+I119</f>
        <v>41</v>
      </c>
      <c r="T119" s="237">
        <f>H119*S119</f>
        <v>48427.56</v>
      </c>
      <c r="U119" s="6"/>
      <c r="V119" s="217">
        <f>SMALL(E120:G120,1)+(SMALL(E120:G120,1)*0.5)</f>
        <v>1620</v>
      </c>
      <c r="W119" s="218">
        <f>LARGE(E120:G120,1)</f>
        <v>1286.88</v>
      </c>
      <c r="X119" s="6"/>
      <c r="Y119" s="6"/>
      <c r="Z119" s="6"/>
    </row>
    <row r="120" ht="30.0" customHeight="1">
      <c r="A120" s="219"/>
      <c r="B120" s="220"/>
      <c r="C120" s="220"/>
      <c r="D120" s="220"/>
      <c r="E120" s="221">
        <v>1286.88</v>
      </c>
      <c r="F120" s="221">
        <v>1176.58</v>
      </c>
      <c r="G120" s="221">
        <v>1080.0</v>
      </c>
      <c r="H120" s="222"/>
      <c r="I120" s="219"/>
      <c r="J120" s="223"/>
      <c r="K120" s="219"/>
      <c r="L120" s="223"/>
      <c r="M120" s="219"/>
      <c r="N120" s="223"/>
      <c r="O120" s="219"/>
      <c r="P120" s="223"/>
      <c r="Q120" s="219"/>
      <c r="R120" s="223"/>
      <c r="S120" s="224"/>
      <c r="T120" s="223"/>
      <c r="U120" s="6"/>
      <c r="V120" s="197"/>
      <c r="W120" s="186" t="b">
        <f>IF(W119&lt;V119,TRUE,FALSE)</f>
        <v>1</v>
      </c>
      <c r="X120" s="6"/>
      <c r="Y120" s="6"/>
      <c r="Z120" s="6"/>
    </row>
    <row r="121" ht="30.0" customHeight="1">
      <c r="A121" s="225">
        <v>60.0</v>
      </c>
      <c r="B121" s="226" t="s">
        <v>6</v>
      </c>
      <c r="C121" s="227">
        <v>799829.0</v>
      </c>
      <c r="D121" s="238" t="s">
        <v>809</v>
      </c>
      <c r="E121" s="229" t="s">
        <v>810</v>
      </c>
      <c r="F121" s="229" t="s">
        <v>769</v>
      </c>
      <c r="G121" s="229" t="s">
        <v>734</v>
      </c>
      <c r="H121" s="231">
        <f>ROUNDUP(AVERAGE(E122:G122),2)</f>
        <v>129.1</v>
      </c>
      <c r="I121" s="205">
        <v>184.0</v>
      </c>
      <c r="J121" s="206">
        <f>I121*H121</f>
        <v>23754.4</v>
      </c>
      <c r="K121" s="207"/>
      <c r="L121" s="208">
        <f>K121*H121</f>
        <v>0</v>
      </c>
      <c r="M121" s="209">
        <v>7.0</v>
      </c>
      <c r="N121" s="210">
        <f>M121*H121</f>
        <v>903.7</v>
      </c>
      <c r="O121" s="211">
        <v>8.0</v>
      </c>
      <c r="P121" s="212">
        <f>O121*H121</f>
        <v>1032.8</v>
      </c>
      <c r="Q121" s="213">
        <v>2.0</v>
      </c>
      <c r="R121" s="214">
        <f>Q121*H121</f>
        <v>258.2</v>
      </c>
      <c r="S121" s="215">
        <f>Q121+O121+M121+K121+I121</f>
        <v>201</v>
      </c>
      <c r="T121" s="237">
        <f>H121*S121</f>
        <v>25949.1</v>
      </c>
      <c r="U121" s="66"/>
      <c r="V121" s="217">
        <f>SMALL(E122:G122,1)+(SMALL(E122:G122,1)*0.5)</f>
        <v>169.35</v>
      </c>
      <c r="W121" s="218">
        <f>LARGE(E122:G122,1)</f>
        <v>148.5</v>
      </c>
      <c r="X121" s="66"/>
      <c r="Y121" s="66"/>
      <c r="Z121" s="66"/>
    </row>
    <row r="122" ht="30.0" customHeight="1">
      <c r="A122" s="219"/>
      <c r="B122" s="220"/>
      <c r="C122" s="220"/>
      <c r="D122" s="220"/>
      <c r="E122" s="221">
        <v>125.9</v>
      </c>
      <c r="F122" s="221">
        <v>112.9</v>
      </c>
      <c r="G122" s="221">
        <v>148.5</v>
      </c>
      <c r="H122" s="222"/>
      <c r="I122" s="219"/>
      <c r="J122" s="223"/>
      <c r="K122" s="219"/>
      <c r="L122" s="223"/>
      <c r="M122" s="219"/>
      <c r="N122" s="223"/>
      <c r="O122" s="219"/>
      <c r="P122" s="223"/>
      <c r="Q122" s="219"/>
      <c r="R122" s="223"/>
      <c r="S122" s="224"/>
      <c r="T122" s="223"/>
      <c r="U122" s="66"/>
      <c r="V122" s="197"/>
      <c r="W122" s="186" t="b">
        <f>IF(W121&lt;V121,TRUE,FALSE)</f>
        <v>1</v>
      </c>
      <c r="X122" s="66"/>
      <c r="Y122" s="66"/>
      <c r="Z122" s="66"/>
    </row>
    <row r="123" ht="30.0" customHeight="1">
      <c r="A123" s="198">
        <v>61.0</v>
      </c>
      <c r="B123" s="226" t="s">
        <v>6</v>
      </c>
      <c r="C123" s="227">
        <v>797744.0</v>
      </c>
      <c r="D123" s="228" t="s">
        <v>811</v>
      </c>
      <c r="E123" s="229" t="s">
        <v>769</v>
      </c>
      <c r="F123" s="229" t="s">
        <v>714</v>
      </c>
      <c r="G123" s="229" t="s">
        <v>775</v>
      </c>
      <c r="H123" s="231">
        <f>ROUNDUP(AVERAGE(E124:G124),2)</f>
        <v>209.91</v>
      </c>
      <c r="I123" s="232">
        <v>361.0</v>
      </c>
      <c r="J123" s="206">
        <f>I123*H123</f>
        <v>75777.51</v>
      </c>
      <c r="K123" s="233"/>
      <c r="L123" s="208">
        <f>K123*H123</f>
        <v>0</v>
      </c>
      <c r="M123" s="234">
        <v>6.0</v>
      </c>
      <c r="N123" s="210">
        <f>M123*H123</f>
        <v>1259.46</v>
      </c>
      <c r="O123" s="235">
        <v>4.0</v>
      </c>
      <c r="P123" s="212">
        <f>O123*H123</f>
        <v>839.64</v>
      </c>
      <c r="Q123" s="236">
        <v>1.0</v>
      </c>
      <c r="R123" s="214">
        <f>Q123*H123</f>
        <v>209.91</v>
      </c>
      <c r="S123" s="215">
        <f>Q123+O123+M123+K123+I123</f>
        <v>372</v>
      </c>
      <c r="T123" s="237">
        <f>H123*S123</f>
        <v>78086.52</v>
      </c>
      <c r="U123" s="66"/>
      <c r="V123" s="217">
        <f>SMALL(E124:G124,1)+(SMALL(E124:G124,1)*0.5)</f>
        <v>254.85</v>
      </c>
      <c r="W123" s="218">
        <f>LARGE(E124:G124,1)</f>
        <v>233.91</v>
      </c>
      <c r="X123" s="66"/>
      <c r="Y123" s="66"/>
      <c r="Z123" s="66"/>
    </row>
    <row r="124" ht="30.0" customHeight="1">
      <c r="A124" s="219"/>
      <c r="B124" s="220"/>
      <c r="C124" s="220"/>
      <c r="D124" s="220"/>
      <c r="E124" s="221">
        <v>225.9</v>
      </c>
      <c r="F124" s="221">
        <v>233.91</v>
      </c>
      <c r="G124" s="221">
        <v>169.9</v>
      </c>
      <c r="H124" s="222"/>
      <c r="I124" s="219"/>
      <c r="J124" s="223"/>
      <c r="K124" s="219"/>
      <c r="L124" s="223"/>
      <c r="M124" s="219"/>
      <c r="N124" s="223"/>
      <c r="O124" s="219"/>
      <c r="P124" s="223"/>
      <c r="Q124" s="219"/>
      <c r="R124" s="223"/>
      <c r="S124" s="224"/>
      <c r="T124" s="223"/>
      <c r="U124" s="66"/>
      <c r="V124" s="197"/>
      <c r="W124" s="186" t="b">
        <f>IF(W123&lt;V123,TRUE,FALSE)</f>
        <v>1</v>
      </c>
      <c r="X124" s="66"/>
      <c r="Y124" s="66"/>
      <c r="Z124" s="66"/>
    </row>
    <row r="125" ht="30.0" customHeight="1">
      <c r="A125" s="225">
        <v>62.0</v>
      </c>
      <c r="B125" s="226" t="s">
        <v>6</v>
      </c>
      <c r="C125" s="227">
        <v>794537.0</v>
      </c>
      <c r="D125" s="238" t="s">
        <v>812</v>
      </c>
      <c r="E125" s="229" t="s">
        <v>769</v>
      </c>
      <c r="F125" s="229" t="s">
        <v>730</v>
      </c>
      <c r="G125" s="230" t="s">
        <v>719</v>
      </c>
      <c r="H125" s="231">
        <f>ROUNDUP(AVERAGE(E126:G126),2)</f>
        <v>68.93</v>
      </c>
      <c r="I125" s="232">
        <v>32.0</v>
      </c>
      <c r="J125" s="206">
        <f>I125*H125</f>
        <v>2205.76</v>
      </c>
      <c r="K125" s="233"/>
      <c r="L125" s="208">
        <f>K125*H125</f>
        <v>0</v>
      </c>
      <c r="M125" s="234">
        <v>2.0</v>
      </c>
      <c r="N125" s="210">
        <f>M125*H125</f>
        <v>137.86</v>
      </c>
      <c r="O125" s="235"/>
      <c r="P125" s="212">
        <f>O125*H125</f>
        <v>0</v>
      </c>
      <c r="Q125" s="236"/>
      <c r="R125" s="214">
        <f>Q125*H125</f>
        <v>0</v>
      </c>
      <c r="S125" s="215">
        <f>Q125+O125+M125+K125+I125</f>
        <v>34</v>
      </c>
      <c r="T125" s="237">
        <f>H125*S125</f>
        <v>2343.62</v>
      </c>
      <c r="U125" s="6"/>
      <c r="V125" s="217">
        <f>SMALL(E126:G126,1)+(SMALL(E126:G126,1)*0.5)</f>
        <v>82.5</v>
      </c>
      <c r="W125" s="218">
        <f>LARGE(E126:G126,1)</f>
        <v>76.89</v>
      </c>
      <c r="X125" s="6"/>
      <c r="Y125" s="6"/>
      <c r="Z125" s="6"/>
    </row>
    <row r="126" ht="30.0" customHeight="1">
      <c r="A126" s="219"/>
      <c r="B126" s="220"/>
      <c r="C126" s="220"/>
      <c r="D126" s="220"/>
      <c r="E126" s="221">
        <v>74.9</v>
      </c>
      <c r="F126" s="221">
        <v>76.89</v>
      </c>
      <c r="G126" s="221">
        <v>55.0</v>
      </c>
      <c r="H126" s="222"/>
      <c r="I126" s="219"/>
      <c r="J126" s="223"/>
      <c r="K126" s="219"/>
      <c r="L126" s="223"/>
      <c r="M126" s="219"/>
      <c r="N126" s="223"/>
      <c r="O126" s="219"/>
      <c r="P126" s="223"/>
      <c r="Q126" s="219"/>
      <c r="R126" s="223"/>
      <c r="S126" s="224"/>
      <c r="T126" s="223"/>
      <c r="U126" s="6"/>
      <c r="V126" s="197"/>
      <c r="W126" s="186" t="b">
        <f>IF(W125&lt;V125,TRUE,FALSE)</f>
        <v>1</v>
      </c>
      <c r="X126" s="6"/>
      <c r="Y126" s="6"/>
      <c r="Z126" s="6"/>
    </row>
    <row r="127" ht="30.0" customHeight="1">
      <c r="A127" s="198">
        <v>63.0</v>
      </c>
      <c r="B127" s="226" t="s">
        <v>6</v>
      </c>
      <c r="C127" s="227">
        <v>794490.0</v>
      </c>
      <c r="D127" s="238" t="s">
        <v>813</v>
      </c>
      <c r="E127" s="229" t="s">
        <v>714</v>
      </c>
      <c r="F127" s="229" t="s">
        <v>814</v>
      </c>
      <c r="G127" s="229" t="s">
        <v>785</v>
      </c>
      <c r="H127" s="231">
        <f>ROUNDUP(AVERAGE(E128:G128),2)</f>
        <v>74.61</v>
      </c>
      <c r="I127" s="205">
        <v>100.0</v>
      </c>
      <c r="J127" s="206">
        <f>I127*H127</f>
        <v>7461</v>
      </c>
      <c r="K127" s="207"/>
      <c r="L127" s="208">
        <f>K127*H127</f>
        <v>0</v>
      </c>
      <c r="M127" s="209"/>
      <c r="N127" s="210">
        <f>M127*H127</f>
        <v>0</v>
      </c>
      <c r="O127" s="211">
        <v>1.0</v>
      </c>
      <c r="P127" s="212">
        <f>O127*H127</f>
        <v>74.61</v>
      </c>
      <c r="Q127" s="213"/>
      <c r="R127" s="214">
        <f>Q127*H127</f>
        <v>0</v>
      </c>
      <c r="S127" s="215">
        <f>Q127+O127+M127+K127+I127</f>
        <v>101</v>
      </c>
      <c r="T127" s="237">
        <f>H127*S127</f>
        <v>7535.61</v>
      </c>
      <c r="U127" s="6"/>
      <c r="V127" s="217">
        <f>SMALL(E128:G128,1)+(SMALL(E128:G128,1)*0.5)</f>
        <v>102.54</v>
      </c>
      <c r="W127" s="218">
        <f>LARGE(E128:G128,1)</f>
        <v>87.1</v>
      </c>
      <c r="X127" s="6"/>
      <c r="Y127" s="6"/>
      <c r="Z127" s="6"/>
    </row>
    <row r="128" ht="30.0" customHeight="1">
      <c r="A128" s="219"/>
      <c r="B128" s="220"/>
      <c r="C128" s="220"/>
      <c r="D128" s="220"/>
      <c r="E128" s="221">
        <v>87.1</v>
      </c>
      <c r="F128" s="221">
        <v>68.36</v>
      </c>
      <c r="G128" s="221">
        <v>68.36</v>
      </c>
      <c r="H128" s="222"/>
      <c r="I128" s="219"/>
      <c r="J128" s="223"/>
      <c r="K128" s="219"/>
      <c r="L128" s="223"/>
      <c r="M128" s="219"/>
      <c r="N128" s="223"/>
      <c r="O128" s="219"/>
      <c r="P128" s="223"/>
      <c r="Q128" s="219"/>
      <c r="R128" s="223"/>
      <c r="S128" s="224"/>
      <c r="T128" s="223"/>
      <c r="U128" s="6"/>
      <c r="V128" s="197"/>
      <c r="W128" s="186" t="b">
        <f>IF(W127&lt;V127,TRUE,FALSE)</f>
        <v>1</v>
      </c>
      <c r="X128" s="6"/>
      <c r="Y128" s="6"/>
      <c r="Z128" s="6"/>
    </row>
    <row r="129" ht="30.0" customHeight="1">
      <c r="A129" s="225">
        <v>64.0</v>
      </c>
      <c r="B129" s="226" t="s">
        <v>6</v>
      </c>
      <c r="C129" s="239">
        <v>61701.0</v>
      </c>
      <c r="D129" s="228" t="s">
        <v>815</v>
      </c>
      <c r="E129" s="230" t="s">
        <v>791</v>
      </c>
      <c r="F129" s="229" t="s">
        <v>816</v>
      </c>
      <c r="G129" s="229" t="s">
        <v>724</v>
      </c>
      <c r="H129" s="231">
        <f>ROUNDUP(AVERAGE(E130:G130),2)</f>
        <v>18.58</v>
      </c>
      <c r="I129" s="232"/>
      <c r="J129" s="206">
        <f>I129*H129</f>
        <v>0</v>
      </c>
      <c r="K129" s="233"/>
      <c r="L129" s="208">
        <f>K129*H129</f>
        <v>0</v>
      </c>
      <c r="M129" s="234"/>
      <c r="N129" s="210">
        <f>M129*H129</f>
        <v>0</v>
      </c>
      <c r="O129" s="235">
        <v>2.0</v>
      </c>
      <c r="P129" s="212">
        <f>O129*H129</f>
        <v>37.16</v>
      </c>
      <c r="Q129" s="236"/>
      <c r="R129" s="214">
        <f>Q129*H129</f>
        <v>0</v>
      </c>
      <c r="S129" s="215">
        <f>Q129+O129+M129+K129+I129</f>
        <v>2</v>
      </c>
      <c r="T129" s="237">
        <f>H129*S129</f>
        <v>37.16</v>
      </c>
      <c r="U129" s="6"/>
      <c r="V129" s="217">
        <f>SMALL(E130:G130,1)+(SMALL(E130:G130,1)*0.5)</f>
        <v>22.5</v>
      </c>
      <c r="W129" s="218">
        <f>LARGE(E130:G130,1)</f>
        <v>20.4</v>
      </c>
      <c r="X129" s="6"/>
      <c r="Y129" s="6"/>
      <c r="Z129" s="6"/>
    </row>
    <row r="130" ht="30.0" customHeight="1">
      <c r="A130" s="219"/>
      <c r="B130" s="220"/>
      <c r="C130" s="220"/>
      <c r="D130" s="220"/>
      <c r="E130" s="221">
        <v>15.0</v>
      </c>
      <c r="F130" s="221">
        <v>20.4</v>
      </c>
      <c r="G130" s="221">
        <v>20.32</v>
      </c>
      <c r="H130" s="222"/>
      <c r="I130" s="219"/>
      <c r="J130" s="223"/>
      <c r="K130" s="219"/>
      <c r="L130" s="223"/>
      <c r="M130" s="219"/>
      <c r="N130" s="223"/>
      <c r="O130" s="219"/>
      <c r="P130" s="223"/>
      <c r="Q130" s="219"/>
      <c r="R130" s="223"/>
      <c r="S130" s="224"/>
      <c r="T130" s="223"/>
      <c r="U130" s="6"/>
      <c r="V130" s="197"/>
      <c r="W130" s="186" t="b">
        <f>IF(W129&lt;V129,TRUE,FALSE)</f>
        <v>1</v>
      </c>
      <c r="X130" s="6"/>
      <c r="Y130" s="6"/>
      <c r="Z130" s="6"/>
    </row>
    <row r="131" ht="30.0" customHeight="1">
      <c r="A131" s="198">
        <v>65.0</v>
      </c>
      <c r="B131" s="226" t="s">
        <v>6</v>
      </c>
      <c r="C131" s="227">
        <v>794509.0</v>
      </c>
      <c r="D131" s="228" t="s">
        <v>817</v>
      </c>
      <c r="E131" s="230" t="s">
        <v>718</v>
      </c>
      <c r="F131" s="229" t="s">
        <v>714</v>
      </c>
      <c r="G131" s="230" t="s">
        <v>818</v>
      </c>
      <c r="H131" s="231">
        <f>ROUNDUP(AVERAGE(E132:G132),2)</f>
        <v>128.83</v>
      </c>
      <c r="I131" s="205">
        <v>26.0</v>
      </c>
      <c r="J131" s="206">
        <f>I131*H131</f>
        <v>3349.58</v>
      </c>
      <c r="K131" s="207"/>
      <c r="L131" s="208">
        <f>K131*H131</f>
        <v>0</v>
      </c>
      <c r="M131" s="209">
        <v>1.0</v>
      </c>
      <c r="N131" s="210">
        <f>M131*H131</f>
        <v>128.83</v>
      </c>
      <c r="O131" s="211">
        <v>2.0</v>
      </c>
      <c r="P131" s="212">
        <f>O131*H131</f>
        <v>257.66</v>
      </c>
      <c r="Q131" s="213"/>
      <c r="R131" s="214">
        <f>Q131*H131</f>
        <v>0</v>
      </c>
      <c r="S131" s="215">
        <f>Q131+O131+M131+K131+I131</f>
        <v>29</v>
      </c>
      <c r="T131" s="237">
        <f>H131*S131</f>
        <v>3736.07</v>
      </c>
      <c r="U131" s="6"/>
      <c r="V131" s="217">
        <f>SMALL(E132:G132,1)+(SMALL(E132:G132,1)*0.5)</f>
        <v>188.52</v>
      </c>
      <c r="W131" s="218">
        <f>LARGE(E132:G132,1)</f>
        <v>135</v>
      </c>
      <c r="X131" s="6"/>
      <c r="Y131" s="6"/>
      <c r="Z131" s="6"/>
    </row>
    <row r="132" ht="30.0" customHeight="1">
      <c r="A132" s="219"/>
      <c r="B132" s="220"/>
      <c r="C132" s="220"/>
      <c r="D132" s="220"/>
      <c r="E132" s="221">
        <v>125.79</v>
      </c>
      <c r="F132" s="221">
        <v>125.68</v>
      </c>
      <c r="G132" s="221">
        <v>135.0</v>
      </c>
      <c r="H132" s="222"/>
      <c r="I132" s="219"/>
      <c r="J132" s="223"/>
      <c r="K132" s="219"/>
      <c r="L132" s="223"/>
      <c r="M132" s="219"/>
      <c r="N132" s="223"/>
      <c r="O132" s="219"/>
      <c r="P132" s="223"/>
      <c r="Q132" s="219"/>
      <c r="R132" s="223"/>
      <c r="S132" s="224"/>
      <c r="T132" s="223"/>
      <c r="U132" s="6"/>
      <c r="V132" s="197"/>
      <c r="W132" s="186" t="b">
        <f>IF(W131&lt;V131,TRUE,FALSE)</f>
        <v>1</v>
      </c>
      <c r="X132" s="6"/>
      <c r="Y132" s="6"/>
      <c r="Z132" s="6"/>
    </row>
    <row r="133" ht="30.0" customHeight="1">
      <c r="A133" s="225">
        <v>66.0</v>
      </c>
      <c r="B133" s="226" t="s">
        <v>6</v>
      </c>
      <c r="C133" s="239">
        <v>794510.0</v>
      </c>
      <c r="D133" s="228" t="s">
        <v>819</v>
      </c>
      <c r="E133" s="230" t="s">
        <v>718</v>
      </c>
      <c r="F133" s="229" t="s">
        <v>754</v>
      </c>
      <c r="G133" s="230" t="s">
        <v>818</v>
      </c>
      <c r="H133" s="231">
        <f>ROUNDUP(AVERAGE(E134:G134),2)</f>
        <v>135.19</v>
      </c>
      <c r="I133" s="232">
        <v>28.0</v>
      </c>
      <c r="J133" s="206">
        <f>I133*H133</f>
        <v>3785.32</v>
      </c>
      <c r="K133" s="233"/>
      <c r="L133" s="208">
        <f>K133*H133</f>
        <v>0</v>
      </c>
      <c r="M133" s="234">
        <v>1.0</v>
      </c>
      <c r="N133" s="210">
        <f>M133*H133</f>
        <v>135.19</v>
      </c>
      <c r="O133" s="235">
        <v>2.0</v>
      </c>
      <c r="P133" s="212">
        <f>O133*H133</f>
        <v>270.38</v>
      </c>
      <c r="Q133" s="236"/>
      <c r="R133" s="214">
        <f>Q133*H133</f>
        <v>0</v>
      </c>
      <c r="S133" s="215">
        <f>Q133+O133+M133+K133+I133</f>
        <v>31</v>
      </c>
      <c r="T133" s="237">
        <f>H133*S133</f>
        <v>4190.89</v>
      </c>
      <c r="U133" s="6"/>
      <c r="V133" s="217">
        <f>SMALL(E134:G134,1)+(SMALL(E134:G134,1)*0.5)</f>
        <v>199.5</v>
      </c>
      <c r="W133" s="218">
        <f>LARGE(E134:G134,1)</f>
        <v>138.5</v>
      </c>
      <c r="X133" s="6"/>
      <c r="Y133" s="6"/>
      <c r="Z133" s="6"/>
    </row>
    <row r="134" ht="30.0" customHeight="1">
      <c r="A134" s="219"/>
      <c r="B134" s="220"/>
      <c r="C134" s="220"/>
      <c r="D134" s="220"/>
      <c r="E134" s="221">
        <v>134.05</v>
      </c>
      <c r="F134" s="221">
        <v>133.0</v>
      </c>
      <c r="G134" s="221">
        <v>138.5</v>
      </c>
      <c r="H134" s="222"/>
      <c r="I134" s="219"/>
      <c r="J134" s="223"/>
      <c r="K134" s="219"/>
      <c r="L134" s="223"/>
      <c r="M134" s="219"/>
      <c r="N134" s="223"/>
      <c r="O134" s="219"/>
      <c r="P134" s="223"/>
      <c r="Q134" s="219"/>
      <c r="R134" s="223"/>
      <c r="S134" s="224"/>
      <c r="T134" s="223"/>
      <c r="U134" s="6"/>
      <c r="V134" s="197"/>
      <c r="W134" s="186" t="b">
        <f>IF(W133&lt;V133,TRUE,FALSE)</f>
        <v>1</v>
      </c>
      <c r="X134" s="6"/>
      <c r="Y134" s="6"/>
      <c r="Z134" s="6"/>
    </row>
    <row r="135" ht="30.0" customHeight="1">
      <c r="A135" s="198">
        <v>67.0</v>
      </c>
      <c r="B135" s="226" t="s">
        <v>6</v>
      </c>
      <c r="C135" s="227">
        <v>799831.0</v>
      </c>
      <c r="D135" s="228" t="s">
        <v>820</v>
      </c>
      <c r="E135" s="229" t="s">
        <v>734</v>
      </c>
      <c r="F135" s="229" t="s">
        <v>730</v>
      </c>
      <c r="G135" s="230" t="s">
        <v>721</v>
      </c>
      <c r="H135" s="231">
        <f>ROUNDUP(AVERAGE(E136:G136),2)</f>
        <v>25.83</v>
      </c>
      <c r="I135" s="205">
        <v>57.0</v>
      </c>
      <c r="J135" s="206">
        <f>I135*H135</f>
        <v>1472.31</v>
      </c>
      <c r="K135" s="207"/>
      <c r="L135" s="208">
        <f>K135*H135</f>
        <v>0</v>
      </c>
      <c r="M135" s="209">
        <v>4.0</v>
      </c>
      <c r="N135" s="210">
        <f>M135*H135</f>
        <v>103.32</v>
      </c>
      <c r="O135" s="211"/>
      <c r="P135" s="212">
        <f>O135*H135</f>
        <v>0</v>
      </c>
      <c r="Q135" s="213"/>
      <c r="R135" s="214">
        <f>Q135*H135</f>
        <v>0</v>
      </c>
      <c r="S135" s="215">
        <f>Q135+O135+M135+K135+I135</f>
        <v>61</v>
      </c>
      <c r="T135" s="237">
        <f>H135*S135</f>
        <v>1575.63</v>
      </c>
      <c r="U135" s="6"/>
      <c r="V135" s="217">
        <f>SMALL(E136:G136,1)+(SMALL(E136:G136,1)*0.5)</f>
        <v>30.9</v>
      </c>
      <c r="W135" s="218">
        <f>LARGE(E136:G136,1)</f>
        <v>29.98</v>
      </c>
      <c r="X135" s="6"/>
      <c r="Y135" s="6"/>
      <c r="Z135" s="6"/>
    </row>
    <row r="136" ht="30.0" customHeight="1">
      <c r="A136" s="219"/>
      <c r="B136" s="220"/>
      <c r="C136" s="220"/>
      <c r="D136" s="220"/>
      <c r="E136" s="221">
        <v>29.98</v>
      </c>
      <c r="F136" s="221">
        <v>26.9</v>
      </c>
      <c r="G136" s="221">
        <v>20.6</v>
      </c>
      <c r="H136" s="222"/>
      <c r="I136" s="219"/>
      <c r="J136" s="223"/>
      <c r="K136" s="219"/>
      <c r="L136" s="223"/>
      <c r="M136" s="219"/>
      <c r="N136" s="223"/>
      <c r="O136" s="219"/>
      <c r="P136" s="223"/>
      <c r="Q136" s="219"/>
      <c r="R136" s="223"/>
      <c r="S136" s="224"/>
      <c r="T136" s="223"/>
      <c r="U136" s="6"/>
      <c r="V136" s="197"/>
      <c r="W136" s="186" t="b">
        <f>IF(W135&lt;V135,TRUE,FALSE)</f>
        <v>1</v>
      </c>
      <c r="X136" s="6"/>
      <c r="Y136" s="6"/>
      <c r="Z136" s="6"/>
    </row>
    <row r="137" ht="30.0" customHeight="1">
      <c r="A137" s="225">
        <v>68.0</v>
      </c>
      <c r="B137" s="226" t="s">
        <v>6</v>
      </c>
      <c r="C137" s="239">
        <v>797750.0</v>
      </c>
      <c r="D137" s="228" t="s">
        <v>821</v>
      </c>
      <c r="E137" s="230" t="s">
        <v>718</v>
      </c>
      <c r="F137" s="229" t="s">
        <v>822</v>
      </c>
      <c r="G137" s="229" t="s">
        <v>734</v>
      </c>
      <c r="H137" s="231">
        <f>ROUNDUP(AVERAGE(E138:G138),2)</f>
        <v>64.4</v>
      </c>
      <c r="I137" s="232">
        <v>185.0</v>
      </c>
      <c r="J137" s="206">
        <f>I137*H137</f>
        <v>11914</v>
      </c>
      <c r="K137" s="233"/>
      <c r="L137" s="208">
        <f>K137*H137</f>
        <v>0</v>
      </c>
      <c r="M137" s="234">
        <v>3.0</v>
      </c>
      <c r="N137" s="210">
        <f>M137*H137</f>
        <v>193.2</v>
      </c>
      <c r="O137" s="235">
        <v>2.0</v>
      </c>
      <c r="P137" s="212">
        <f>O137*H137</f>
        <v>128.8</v>
      </c>
      <c r="Q137" s="236"/>
      <c r="R137" s="214">
        <f>Q137*H137</f>
        <v>0</v>
      </c>
      <c r="S137" s="215">
        <f>Q137+O137+M137+K137+I137</f>
        <v>190</v>
      </c>
      <c r="T137" s="237">
        <f>H137*S137</f>
        <v>12236</v>
      </c>
      <c r="U137" s="66"/>
      <c r="V137" s="217">
        <f>SMALL(E138:G138,1)+(SMALL(E138:G138,1)*0.5)</f>
        <v>89.85</v>
      </c>
      <c r="W137" s="218">
        <f>LARGE(E138:G138,1)</f>
        <v>66.9</v>
      </c>
      <c r="X137" s="66"/>
      <c r="Y137" s="66"/>
      <c r="Z137" s="66"/>
    </row>
    <row r="138" ht="30.0" customHeight="1">
      <c r="A138" s="219"/>
      <c r="B138" s="220"/>
      <c r="C138" s="220"/>
      <c r="D138" s="220"/>
      <c r="E138" s="221">
        <v>66.39</v>
      </c>
      <c r="F138" s="221">
        <v>66.9</v>
      </c>
      <c r="G138" s="221">
        <v>59.9</v>
      </c>
      <c r="H138" s="222"/>
      <c r="I138" s="219"/>
      <c r="J138" s="223"/>
      <c r="K138" s="219"/>
      <c r="L138" s="223"/>
      <c r="M138" s="219"/>
      <c r="N138" s="223"/>
      <c r="O138" s="219"/>
      <c r="P138" s="223"/>
      <c r="Q138" s="219"/>
      <c r="R138" s="223"/>
      <c r="S138" s="224"/>
      <c r="T138" s="223"/>
      <c r="U138" s="66"/>
      <c r="V138" s="197"/>
      <c r="W138" s="186" t="b">
        <f>IF(W137&lt;V137,TRUE,FALSE)</f>
        <v>1</v>
      </c>
      <c r="X138" s="66"/>
      <c r="Y138" s="66"/>
      <c r="Z138" s="66"/>
    </row>
    <row r="139" ht="30.0" customHeight="1">
      <c r="A139" s="198">
        <v>69.0</v>
      </c>
      <c r="B139" s="226" t="s">
        <v>6</v>
      </c>
      <c r="C139" s="227">
        <v>799832.0</v>
      </c>
      <c r="D139" s="228" t="s">
        <v>823</v>
      </c>
      <c r="E139" s="230" t="s">
        <v>718</v>
      </c>
      <c r="F139" s="229" t="s">
        <v>714</v>
      </c>
      <c r="G139" s="229" t="s">
        <v>734</v>
      </c>
      <c r="H139" s="231">
        <f>ROUNDUP(AVERAGE(E140:G140),2)</f>
        <v>87.91</v>
      </c>
      <c r="I139" s="205"/>
      <c r="J139" s="206">
        <f>I139*H139</f>
        <v>0</v>
      </c>
      <c r="K139" s="207"/>
      <c r="L139" s="208">
        <f>K139*H139</f>
        <v>0</v>
      </c>
      <c r="M139" s="209">
        <v>1.0</v>
      </c>
      <c r="N139" s="210">
        <f>M139*H139</f>
        <v>87.91</v>
      </c>
      <c r="O139" s="211">
        <v>2.0</v>
      </c>
      <c r="P139" s="212">
        <f>O139*H139</f>
        <v>175.82</v>
      </c>
      <c r="Q139" s="213"/>
      <c r="R139" s="214">
        <f>Q139*H139</f>
        <v>0</v>
      </c>
      <c r="S139" s="215">
        <f>Q139+O139+M139+K139+I139</f>
        <v>3</v>
      </c>
      <c r="T139" s="237">
        <f>H139*S139</f>
        <v>263.73</v>
      </c>
      <c r="U139" s="6"/>
      <c r="V139" s="217">
        <f>SMALL(E140:G140,1)+(SMALL(E140:G140,1)*0.5)</f>
        <v>121.38</v>
      </c>
      <c r="W139" s="218">
        <f>LARGE(E140:G140,1)</f>
        <v>96.9</v>
      </c>
      <c r="X139" s="6"/>
      <c r="Y139" s="6"/>
      <c r="Z139" s="6"/>
    </row>
    <row r="140" ht="30.0" customHeight="1">
      <c r="A140" s="219"/>
      <c r="B140" s="220"/>
      <c r="C140" s="220"/>
      <c r="D140" s="220"/>
      <c r="E140" s="221">
        <v>80.92</v>
      </c>
      <c r="F140" s="221">
        <v>85.9</v>
      </c>
      <c r="G140" s="221">
        <v>96.9</v>
      </c>
      <c r="H140" s="222"/>
      <c r="I140" s="219"/>
      <c r="J140" s="223"/>
      <c r="K140" s="219"/>
      <c r="L140" s="223"/>
      <c r="M140" s="219"/>
      <c r="N140" s="223"/>
      <c r="O140" s="219"/>
      <c r="P140" s="223"/>
      <c r="Q140" s="219"/>
      <c r="R140" s="223"/>
      <c r="S140" s="224"/>
      <c r="T140" s="223"/>
      <c r="U140" s="6"/>
      <c r="V140" s="197"/>
      <c r="W140" s="186" t="b">
        <f>IF(W139&lt;V139,TRUE,FALSE)</f>
        <v>1</v>
      </c>
      <c r="X140" s="6"/>
      <c r="Y140" s="6"/>
      <c r="Z140" s="6"/>
    </row>
    <row r="141" ht="30.0" customHeight="1">
      <c r="A141" s="225">
        <v>70.0</v>
      </c>
      <c r="B141" s="226" t="s">
        <v>6</v>
      </c>
      <c r="C141" s="227">
        <v>797751.0</v>
      </c>
      <c r="D141" s="228" t="s">
        <v>824</v>
      </c>
      <c r="E141" s="230" t="s">
        <v>718</v>
      </c>
      <c r="F141" s="229" t="s">
        <v>825</v>
      </c>
      <c r="G141" s="229" t="s">
        <v>730</v>
      </c>
      <c r="H141" s="231">
        <f>ROUNDUP(AVERAGE(E142:G142),2)</f>
        <v>35.76</v>
      </c>
      <c r="I141" s="232">
        <v>30.0</v>
      </c>
      <c r="J141" s="206">
        <f>I141*H141</f>
        <v>1072.8</v>
      </c>
      <c r="K141" s="233"/>
      <c r="L141" s="208">
        <f>K141*H141</f>
        <v>0</v>
      </c>
      <c r="M141" s="234">
        <v>1.0</v>
      </c>
      <c r="N141" s="210">
        <f>M141*H141</f>
        <v>35.76</v>
      </c>
      <c r="O141" s="235"/>
      <c r="P141" s="212">
        <f>O141*H141</f>
        <v>0</v>
      </c>
      <c r="Q141" s="236"/>
      <c r="R141" s="214">
        <f>Q141*H141</f>
        <v>0</v>
      </c>
      <c r="S141" s="215">
        <f>Q141+O141+M141+K141+I141</f>
        <v>31</v>
      </c>
      <c r="T141" s="237">
        <f>H141*S141</f>
        <v>1108.56</v>
      </c>
      <c r="U141" s="6"/>
      <c r="V141" s="217">
        <f>SMALL(E142:G142,1)+(SMALL(E142:G142,1)*0.5)</f>
        <v>47.82</v>
      </c>
      <c r="W141" s="218">
        <f>LARGE(E142:G142,1)</f>
        <v>37.9</v>
      </c>
      <c r="X141" s="6"/>
      <c r="Y141" s="6"/>
      <c r="Z141" s="6"/>
    </row>
    <row r="142" ht="30.0" customHeight="1">
      <c r="A142" s="219"/>
      <c r="B142" s="220"/>
      <c r="C142" s="220"/>
      <c r="D142" s="220"/>
      <c r="E142" s="221">
        <v>31.88</v>
      </c>
      <c r="F142" s="221">
        <v>37.49</v>
      </c>
      <c r="G142" s="221">
        <v>37.9</v>
      </c>
      <c r="H142" s="222"/>
      <c r="I142" s="219"/>
      <c r="J142" s="223"/>
      <c r="K142" s="219"/>
      <c r="L142" s="223"/>
      <c r="M142" s="219"/>
      <c r="N142" s="223"/>
      <c r="O142" s="219"/>
      <c r="P142" s="223"/>
      <c r="Q142" s="219"/>
      <c r="R142" s="223"/>
      <c r="S142" s="224"/>
      <c r="T142" s="223"/>
      <c r="U142" s="6"/>
      <c r="V142" s="197"/>
      <c r="W142" s="186" t="b">
        <f>IF(W141&lt;V141,TRUE,FALSE)</f>
        <v>1</v>
      </c>
      <c r="X142" s="6"/>
      <c r="Y142" s="6"/>
      <c r="Z142" s="6"/>
    </row>
    <row r="143" ht="30.0" customHeight="1">
      <c r="A143" s="198">
        <v>71.0</v>
      </c>
      <c r="B143" s="226" t="s">
        <v>6</v>
      </c>
      <c r="C143" s="227">
        <v>797753.0</v>
      </c>
      <c r="D143" s="228" t="s">
        <v>826</v>
      </c>
      <c r="E143" s="229" t="s">
        <v>730</v>
      </c>
      <c r="F143" s="230" t="s">
        <v>827</v>
      </c>
      <c r="G143" s="229" t="s">
        <v>769</v>
      </c>
      <c r="H143" s="231">
        <f>ROUNDUP(AVERAGE(E144:G144),2)</f>
        <v>84.45</v>
      </c>
      <c r="I143" s="232">
        <v>66.0</v>
      </c>
      <c r="J143" s="206">
        <f>I143*H143</f>
        <v>5573.7</v>
      </c>
      <c r="K143" s="233"/>
      <c r="L143" s="208">
        <f>K143*H143</f>
        <v>0</v>
      </c>
      <c r="M143" s="234"/>
      <c r="N143" s="210">
        <f>M143*H143</f>
        <v>0</v>
      </c>
      <c r="O143" s="235">
        <v>3.0</v>
      </c>
      <c r="P143" s="212">
        <f>O143*H143</f>
        <v>253.35</v>
      </c>
      <c r="Q143" s="236"/>
      <c r="R143" s="214">
        <f>Q143*H143</f>
        <v>0</v>
      </c>
      <c r="S143" s="215">
        <f>Q143+O143+M143+K143+I143</f>
        <v>69</v>
      </c>
      <c r="T143" s="237">
        <f>H143*S143</f>
        <v>5827.05</v>
      </c>
      <c r="U143" s="6"/>
      <c r="V143" s="217">
        <f>SMALL(E144:G144,1)+(SMALL(E144:G144,1)*0.5)</f>
        <v>119.85</v>
      </c>
      <c r="W143" s="218">
        <f>LARGE(E144:G144,1)</f>
        <v>89.9</v>
      </c>
      <c r="X143" s="6"/>
      <c r="Y143" s="6"/>
      <c r="Z143" s="6"/>
    </row>
    <row r="144" ht="30.0" customHeight="1">
      <c r="A144" s="219"/>
      <c r="B144" s="220"/>
      <c r="C144" s="220"/>
      <c r="D144" s="220"/>
      <c r="E144" s="221">
        <v>83.55</v>
      </c>
      <c r="F144" s="221">
        <v>89.9</v>
      </c>
      <c r="G144" s="221">
        <v>79.9</v>
      </c>
      <c r="H144" s="222"/>
      <c r="I144" s="219"/>
      <c r="J144" s="223"/>
      <c r="K144" s="219"/>
      <c r="L144" s="223"/>
      <c r="M144" s="219"/>
      <c r="N144" s="223"/>
      <c r="O144" s="219"/>
      <c r="P144" s="223"/>
      <c r="Q144" s="219"/>
      <c r="R144" s="223"/>
      <c r="S144" s="224"/>
      <c r="T144" s="223"/>
      <c r="U144" s="6"/>
      <c r="V144" s="197"/>
      <c r="W144" s="186" t="b">
        <f>IF(W143&lt;V143,TRUE,FALSE)</f>
        <v>1</v>
      </c>
      <c r="X144" s="6"/>
      <c r="Y144" s="6"/>
      <c r="Z144" s="6"/>
    </row>
    <row r="145" ht="30.0" customHeight="1">
      <c r="A145" s="225">
        <v>72.0</v>
      </c>
      <c r="B145" s="226" t="s">
        <v>6</v>
      </c>
      <c r="C145" s="227">
        <v>799833.0</v>
      </c>
      <c r="D145" s="228" t="s">
        <v>828</v>
      </c>
      <c r="E145" s="229" t="s">
        <v>714</v>
      </c>
      <c r="F145" s="229" t="s">
        <v>829</v>
      </c>
      <c r="G145" s="229" t="s">
        <v>762</v>
      </c>
      <c r="H145" s="231">
        <f>ROUNDUP(AVERAGE(E146:G146),2)</f>
        <v>28.97</v>
      </c>
      <c r="I145" s="205">
        <v>110.0</v>
      </c>
      <c r="J145" s="206">
        <f>I145*H145</f>
        <v>3186.7</v>
      </c>
      <c r="K145" s="207"/>
      <c r="L145" s="208">
        <f>K145*H145</f>
        <v>0</v>
      </c>
      <c r="M145" s="209">
        <v>5.0</v>
      </c>
      <c r="N145" s="210">
        <f>M145*H145</f>
        <v>144.85</v>
      </c>
      <c r="O145" s="211"/>
      <c r="P145" s="212">
        <f>O145*H145</f>
        <v>0</v>
      </c>
      <c r="Q145" s="213"/>
      <c r="R145" s="214">
        <f>Q145*H145</f>
        <v>0</v>
      </c>
      <c r="S145" s="215">
        <f>Q145+O145+M145+K145+I145</f>
        <v>115</v>
      </c>
      <c r="T145" s="237">
        <f>H145*S145</f>
        <v>3331.55</v>
      </c>
      <c r="U145" s="6"/>
      <c r="V145" s="217">
        <f>SMALL(E146:G146,1)+(SMALL(E146:G146,1)*0.5)</f>
        <v>37.5</v>
      </c>
      <c r="W145" s="218">
        <f>LARGE(E146:G146,1)</f>
        <v>34.99</v>
      </c>
      <c r="X145" s="6"/>
      <c r="Y145" s="6"/>
      <c r="Z145" s="6"/>
    </row>
    <row r="146" ht="30.0" customHeight="1">
      <c r="A146" s="219"/>
      <c r="B146" s="220"/>
      <c r="C146" s="220"/>
      <c r="D146" s="220"/>
      <c r="E146" s="221">
        <v>25.0</v>
      </c>
      <c r="F146" s="221">
        <v>26.9</v>
      </c>
      <c r="G146" s="221">
        <v>34.99</v>
      </c>
      <c r="H146" s="222"/>
      <c r="I146" s="219"/>
      <c r="J146" s="223"/>
      <c r="K146" s="219"/>
      <c r="L146" s="223"/>
      <c r="M146" s="219"/>
      <c r="N146" s="223"/>
      <c r="O146" s="219"/>
      <c r="P146" s="223"/>
      <c r="Q146" s="219"/>
      <c r="R146" s="223"/>
      <c r="S146" s="224"/>
      <c r="T146" s="223"/>
      <c r="U146" s="6"/>
      <c r="V146" s="197"/>
      <c r="W146" s="186" t="b">
        <f>IF(W145&lt;V145,TRUE,FALSE)</f>
        <v>1</v>
      </c>
      <c r="X146" s="6"/>
      <c r="Y146" s="6"/>
      <c r="Z146" s="6"/>
    </row>
    <row r="147" ht="30.0" customHeight="1">
      <c r="A147" s="198">
        <v>73.0</v>
      </c>
      <c r="B147" s="226" t="s">
        <v>6</v>
      </c>
      <c r="C147" s="227">
        <v>794512.0</v>
      </c>
      <c r="D147" s="228" t="s">
        <v>830</v>
      </c>
      <c r="E147" s="229" t="s">
        <v>714</v>
      </c>
      <c r="F147" s="229" t="s">
        <v>764</v>
      </c>
      <c r="G147" s="229" t="s">
        <v>724</v>
      </c>
      <c r="H147" s="231">
        <f>ROUNDUP(AVERAGE(E148:G148),2)</f>
        <v>33.27</v>
      </c>
      <c r="I147" s="205">
        <v>286.0</v>
      </c>
      <c r="J147" s="206">
        <f>I147*H147</f>
        <v>9515.22</v>
      </c>
      <c r="K147" s="207"/>
      <c r="L147" s="208">
        <f>K147*H147</f>
        <v>0</v>
      </c>
      <c r="M147" s="209">
        <v>1.0</v>
      </c>
      <c r="N147" s="210">
        <f>M147*H147</f>
        <v>33.27</v>
      </c>
      <c r="O147" s="211"/>
      <c r="P147" s="212">
        <f>O147*H147</f>
        <v>0</v>
      </c>
      <c r="Q147" s="213"/>
      <c r="R147" s="214">
        <f>Q147*H147</f>
        <v>0</v>
      </c>
      <c r="S147" s="215">
        <f>Q147+O147+M147+K147+I147</f>
        <v>287</v>
      </c>
      <c r="T147" s="237">
        <f>H147*S147</f>
        <v>9548.49</v>
      </c>
      <c r="U147" s="6"/>
      <c r="V147" s="217">
        <f>SMALL(E148:G148,1)+(SMALL(E148:G148,1)*0.5)</f>
        <v>44.88</v>
      </c>
      <c r="W147" s="218">
        <f>LARGE(E148:G148,1)</f>
        <v>34.99</v>
      </c>
      <c r="X147" s="6"/>
      <c r="Y147" s="6"/>
      <c r="Z147" s="6"/>
    </row>
    <row r="148" ht="30.0" customHeight="1">
      <c r="A148" s="219"/>
      <c r="B148" s="220"/>
      <c r="C148" s="220"/>
      <c r="D148" s="220"/>
      <c r="E148" s="221">
        <v>34.99</v>
      </c>
      <c r="F148" s="221">
        <v>34.9</v>
      </c>
      <c r="G148" s="221">
        <v>29.92</v>
      </c>
      <c r="H148" s="222"/>
      <c r="I148" s="219"/>
      <c r="J148" s="223"/>
      <c r="K148" s="219"/>
      <c r="L148" s="223"/>
      <c r="M148" s="219"/>
      <c r="N148" s="223"/>
      <c r="O148" s="219"/>
      <c r="P148" s="223"/>
      <c r="Q148" s="219"/>
      <c r="R148" s="223"/>
      <c r="S148" s="224"/>
      <c r="T148" s="223"/>
      <c r="U148" s="6"/>
      <c r="V148" s="197"/>
      <c r="W148" s="186" t="b">
        <f>IF(W147&lt;V147,TRUE,FALSE)</f>
        <v>1</v>
      </c>
      <c r="X148" s="6"/>
      <c r="Y148" s="6"/>
      <c r="Z148" s="6"/>
    </row>
    <row r="149" ht="30.0" customHeight="1">
      <c r="A149" s="225">
        <v>74.0</v>
      </c>
      <c r="B149" s="226" t="s">
        <v>6</v>
      </c>
      <c r="C149" s="227">
        <v>797754.0</v>
      </c>
      <c r="D149" s="228" t="s">
        <v>831</v>
      </c>
      <c r="E149" s="229" t="s">
        <v>714</v>
      </c>
      <c r="F149" s="229" t="s">
        <v>734</v>
      </c>
      <c r="G149" s="229" t="s">
        <v>769</v>
      </c>
      <c r="H149" s="231">
        <f>ROUNDUP(AVERAGE(E150:G150),2)</f>
        <v>35.63</v>
      </c>
      <c r="I149" s="232">
        <v>284.0</v>
      </c>
      <c r="J149" s="206">
        <f>I149*H149</f>
        <v>10118.92</v>
      </c>
      <c r="K149" s="233"/>
      <c r="L149" s="208">
        <f>K149*H149</f>
        <v>0</v>
      </c>
      <c r="M149" s="234">
        <v>1.0</v>
      </c>
      <c r="N149" s="210">
        <f>M149*H149</f>
        <v>35.63</v>
      </c>
      <c r="O149" s="235"/>
      <c r="P149" s="212">
        <f>O149*H149</f>
        <v>0</v>
      </c>
      <c r="Q149" s="236"/>
      <c r="R149" s="214">
        <f>Q149*H149</f>
        <v>0</v>
      </c>
      <c r="S149" s="215">
        <f>Q149+O149+M149+K149+I149</f>
        <v>285</v>
      </c>
      <c r="T149" s="237">
        <f>H149*S149</f>
        <v>10154.55</v>
      </c>
      <c r="U149" s="6"/>
      <c r="V149" s="217">
        <f>SMALL(E150:G150,1)+(SMALL(E150:G150,1)*0.5)</f>
        <v>41.085</v>
      </c>
      <c r="W149" s="218">
        <f>LARGE(E150:G150,1)</f>
        <v>39.9</v>
      </c>
      <c r="X149" s="6"/>
      <c r="Y149" s="6"/>
      <c r="Z149" s="6"/>
    </row>
    <row r="150" ht="30.0" customHeight="1">
      <c r="A150" s="219"/>
      <c r="B150" s="220"/>
      <c r="C150" s="220"/>
      <c r="D150" s="220"/>
      <c r="E150" s="221">
        <v>39.9</v>
      </c>
      <c r="F150" s="221">
        <v>39.59</v>
      </c>
      <c r="G150" s="221">
        <v>27.39</v>
      </c>
      <c r="H150" s="222"/>
      <c r="I150" s="219"/>
      <c r="J150" s="223"/>
      <c r="K150" s="219"/>
      <c r="L150" s="223"/>
      <c r="M150" s="219"/>
      <c r="N150" s="223"/>
      <c r="O150" s="219"/>
      <c r="P150" s="223"/>
      <c r="Q150" s="219"/>
      <c r="R150" s="223"/>
      <c r="S150" s="224"/>
      <c r="T150" s="223"/>
      <c r="U150" s="6"/>
      <c r="V150" s="197"/>
      <c r="W150" s="186" t="b">
        <f>IF(W149&lt;V149,TRUE,FALSE)</f>
        <v>1</v>
      </c>
      <c r="X150" s="6"/>
      <c r="Y150" s="6"/>
      <c r="Z150" s="6"/>
    </row>
    <row r="151" ht="30.0" customHeight="1">
      <c r="A151" s="198">
        <v>75.0</v>
      </c>
      <c r="B151" s="226" t="s">
        <v>6</v>
      </c>
      <c r="C151" s="227">
        <v>794515.0</v>
      </c>
      <c r="D151" s="228" t="s">
        <v>832</v>
      </c>
      <c r="E151" s="229" t="s">
        <v>767</v>
      </c>
      <c r="F151" s="229" t="s">
        <v>714</v>
      </c>
      <c r="G151" s="230" t="s">
        <v>721</v>
      </c>
      <c r="H151" s="231">
        <f>ROUNDUP(AVERAGE(E152:G152),2)</f>
        <v>38.8</v>
      </c>
      <c r="I151" s="205">
        <v>104.0</v>
      </c>
      <c r="J151" s="206">
        <f>I151*H151</f>
        <v>4035.2</v>
      </c>
      <c r="K151" s="207"/>
      <c r="L151" s="208">
        <f>K151*H151</f>
        <v>0</v>
      </c>
      <c r="M151" s="209">
        <v>7.0</v>
      </c>
      <c r="N151" s="210">
        <f>M151*H151</f>
        <v>271.6</v>
      </c>
      <c r="O151" s="211"/>
      <c r="P151" s="212">
        <f>O151*H151</f>
        <v>0</v>
      </c>
      <c r="Q151" s="213"/>
      <c r="R151" s="214">
        <f>Q151*H151</f>
        <v>0</v>
      </c>
      <c r="S151" s="215">
        <f>Q151+O151+M151+K151+I151</f>
        <v>111</v>
      </c>
      <c r="T151" s="237">
        <f>H151*S151</f>
        <v>4306.8</v>
      </c>
      <c r="U151" s="6"/>
      <c r="V151" s="217">
        <f>SMALL(E152:G152,1)+(SMALL(E152:G152,1)*0.5)</f>
        <v>44.25</v>
      </c>
      <c r="W151" s="218">
        <f>LARGE(E152:G152,1)</f>
        <v>44</v>
      </c>
      <c r="X151" s="6"/>
      <c r="Y151" s="6"/>
      <c r="Z151" s="6"/>
    </row>
    <row r="152" ht="30.0" customHeight="1">
      <c r="A152" s="219"/>
      <c r="B152" s="220"/>
      <c r="C152" s="220"/>
      <c r="D152" s="220"/>
      <c r="E152" s="221">
        <v>42.9</v>
      </c>
      <c r="F152" s="221">
        <v>44.0</v>
      </c>
      <c r="G152" s="221">
        <v>29.5</v>
      </c>
      <c r="H152" s="222"/>
      <c r="I152" s="219"/>
      <c r="J152" s="223"/>
      <c r="K152" s="219"/>
      <c r="L152" s="223"/>
      <c r="M152" s="219"/>
      <c r="N152" s="223"/>
      <c r="O152" s="219"/>
      <c r="P152" s="223"/>
      <c r="Q152" s="219"/>
      <c r="R152" s="223"/>
      <c r="S152" s="224"/>
      <c r="T152" s="223"/>
      <c r="U152" s="6"/>
      <c r="V152" s="197"/>
      <c r="W152" s="186" t="b">
        <f>IF(W151&lt;V151,TRUE,FALSE)</f>
        <v>1</v>
      </c>
      <c r="X152" s="6"/>
      <c r="Y152" s="6"/>
      <c r="Z152" s="6"/>
    </row>
    <row r="153" ht="30.0" customHeight="1">
      <c r="A153" s="225">
        <v>76.0</v>
      </c>
      <c r="B153" s="226" t="s">
        <v>6</v>
      </c>
      <c r="C153" s="227">
        <v>799834.0</v>
      </c>
      <c r="D153" s="228" t="s">
        <v>833</v>
      </c>
      <c r="E153" s="229" t="s">
        <v>718</v>
      </c>
      <c r="F153" s="229" t="s">
        <v>834</v>
      </c>
      <c r="G153" s="229" t="s">
        <v>835</v>
      </c>
      <c r="H153" s="231">
        <f>ROUNDUP(AVERAGE(E154:G154),2)</f>
        <v>35.56</v>
      </c>
      <c r="I153" s="232">
        <v>135.0</v>
      </c>
      <c r="J153" s="206">
        <f>I153*H153</f>
        <v>4800.6</v>
      </c>
      <c r="K153" s="233"/>
      <c r="L153" s="208">
        <f>K153*H153</f>
        <v>0</v>
      </c>
      <c r="M153" s="234">
        <v>23.0</v>
      </c>
      <c r="N153" s="210">
        <f>M153*H153</f>
        <v>817.88</v>
      </c>
      <c r="O153" s="235"/>
      <c r="P153" s="212">
        <f>O153*H153</f>
        <v>0</v>
      </c>
      <c r="Q153" s="236"/>
      <c r="R153" s="214">
        <f>Q153*H153</f>
        <v>0</v>
      </c>
      <c r="S153" s="215">
        <f>Q153+O153+M153+K153+I153</f>
        <v>158</v>
      </c>
      <c r="T153" s="237">
        <f>H153*S153</f>
        <v>5618.48</v>
      </c>
      <c r="U153" s="6"/>
      <c r="V153" s="217">
        <f>SMALL(E154:G154,1)+(SMALL(E154:G154,1)*0.5)</f>
        <v>48</v>
      </c>
      <c r="W153" s="218">
        <f>LARGE(E154:G154,1)</f>
        <v>39.9</v>
      </c>
      <c r="X153" s="6"/>
      <c r="Y153" s="6"/>
      <c r="Z153" s="6"/>
    </row>
    <row r="154" ht="30.0" customHeight="1">
      <c r="A154" s="219"/>
      <c r="B154" s="220"/>
      <c r="C154" s="220"/>
      <c r="D154" s="220"/>
      <c r="E154" s="221">
        <v>34.77</v>
      </c>
      <c r="F154" s="221">
        <v>39.9</v>
      </c>
      <c r="G154" s="221">
        <v>32.0</v>
      </c>
      <c r="H154" s="222"/>
      <c r="I154" s="219"/>
      <c r="J154" s="223"/>
      <c r="K154" s="219"/>
      <c r="L154" s="223"/>
      <c r="M154" s="219"/>
      <c r="N154" s="223"/>
      <c r="O154" s="219"/>
      <c r="P154" s="223"/>
      <c r="Q154" s="219"/>
      <c r="R154" s="223"/>
      <c r="S154" s="224"/>
      <c r="T154" s="223"/>
      <c r="U154" s="6"/>
      <c r="V154" s="197"/>
      <c r="W154" s="186" t="b">
        <f>IF(W153&lt;V153,TRUE,FALSE)</f>
        <v>1</v>
      </c>
      <c r="X154" s="6"/>
      <c r="Y154" s="6"/>
      <c r="Z154" s="6"/>
    </row>
    <row r="155" ht="30.0" customHeight="1">
      <c r="A155" s="248">
        <v>77.0</v>
      </c>
      <c r="B155" s="226" t="s">
        <v>736</v>
      </c>
      <c r="C155" s="227">
        <v>797970.0</v>
      </c>
      <c r="D155" s="228" t="s">
        <v>836</v>
      </c>
      <c r="E155" s="229" t="s">
        <v>837</v>
      </c>
      <c r="F155" s="229" t="s">
        <v>739</v>
      </c>
      <c r="G155" s="229" t="s">
        <v>838</v>
      </c>
      <c r="H155" s="231">
        <f>ROUNDUP(AVERAGE(E156:G156),2)</f>
        <v>34.47</v>
      </c>
      <c r="I155" s="205">
        <v>500.0</v>
      </c>
      <c r="J155" s="206">
        <f>I155*H155</f>
        <v>17235</v>
      </c>
      <c r="K155" s="207"/>
      <c r="L155" s="208">
        <f>K155*H155</f>
        <v>0</v>
      </c>
      <c r="M155" s="209">
        <v>1.0</v>
      </c>
      <c r="N155" s="210">
        <f>M155*H155</f>
        <v>34.47</v>
      </c>
      <c r="O155" s="211"/>
      <c r="P155" s="212">
        <f>O155*H155</f>
        <v>0</v>
      </c>
      <c r="Q155" s="213"/>
      <c r="R155" s="214">
        <f>Q155*H155</f>
        <v>0</v>
      </c>
      <c r="S155" s="215">
        <f>Q155+O155+M155+K155+I155</f>
        <v>501</v>
      </c>
      <c r="T155" s="249">
        <f>H155*S155</f>
        <v>17269.47</v>
      </c>
      <c r="U155" s="66"/>
      <c r="V155" s="217">
        <f>SMALL(E156:G156,1)+(SMALL(E156:G156,1)*0.5)</f>
        <v>50.25</v>
      </c>
      <c r="W155" s="218">
        <f>LARGE(E156:G156,1)</f>
        <v>34.99</v>
      </c>
      <c r="X155" s="66"/>
      <c r="Y155" s="66"/>
      <c r="Z155" s="66"/>
    </row>
    <row r="156" ht="30.0" customHeight="1">
      <c r="A156" s="219"/>
      <c r="B156" s="220"/>
      <c r="C156" s="220"/>
      <c r="D156" s="220"/>
      <c r="E156" s="221">
        <v>33.5</v>
      </c>
      <c r="F156" s="221">
        <v>34.9</v>
      </c>
      <c r="G156" s="221">
        <v>34.99</v>
      </c>
      <c r="H156" s="222"/>
      <c r="I156" s="219"/>
      <c r="J156" s="223"/>
      <c r="K156" s="219"/>
      <c r="L156" s="223"/>
      <c r="M156" s="219"/>
      <c r="N156" s="223"/>
      <c r="O156" s="219"/>
      <c r="P156" s="223"/>
      <c r="Q156" s="219"/>
      <c r="R156" s="223"/>
      <c r="S156" s="224"/>
      <c r="T156" s="223"/>
      <c r="U156" s="66"/>
      <c r="V156" s="197"/>
      <c r="W156" s="186" t="b">
        <f>IF(W155&lt;V155,TRUE,FALSE)</f>
        <v>1</v>
      </c>
      <c r="X156" s="66"/>
      <c r="Y156" s="66"/>
      <c r="Z156" s="66"/>
    </row>
    <row r="157" ht="30.0" customHeight="1">
      <c r="A157" s="250">
        <v>78.0</v>
      </c>
      <c r="B157" s="226"/>
      <c r="C157" s="227"/>
      <c r="D157" s="245" t="s">
        <v>839</v>
      </c>
      <c r="E157" s="229" t="s">
        <v>714</v>
      </c>
      <c r="F157" s="229" t="s">
        <v>754</v>
      </c>
      <c r="G157" s="229" t="s">
        <v>785</v>
      </c>
      <c r="H157" s="231">
        <f>ROUNDUP(AVERAGE(E158:G158),2)</f>
        <v>62.86</v>
      </c>
      <c r="I157" s="205">
        <v>4400.0</v>
      </c>
      <c r="J157" s="206">
        <f>I157*H157</f>
        <v>276584</v>
      </c>
      <c r="K157" s="207"/>
      <c r="L157" s="208">
        <f>K157*H157</f>
        <v>0</v>
      </c>
      <c r="M157" s="209"/>
      <c r="N157" s="210">
        <f>M157*H157</f>
        <v>0</v>
      </c>
      <c r="O157" s="211"/>
      <c r="P157" s="212">
        <f>O157*H157</f>
        <v>0</v>
      </c>
      <c r="Q157" s="213"/>
      <c r="R157" s="214">
        <f>Q157*H157</f>
        <v>0</v>
      </c>
      <c r="S157" s="215">
        <f>Q157+O157+M157+K157+I157</f>
        <v>4400</v>
      </c>
      <c r="T157" s="249">
        <f>H157*S157</f>
        <v>276584</v>
      </c>
      <c r="U157" s="66"/>
      <c r="V157" s="217">
        <f>SMALL(E158:G158,1)+(SMALL(E158:G158,1)*0.5)</f>
        <v>88.935</v>
      </c>
      <c r="W157" s="218">
        <f>LARGE(E158:G158,1)</f>
        <v>70</v>
      </c>
      <c r="X157" s="66"/>
      <c r="Y157" s="66"/>
      <c r="Z157" s="66"/>
    </row>
    <row r="158" ht="30.0" customHeight="1">
      <c r="A158" s="219"/>
      <c r="B158" s="220"/>
      <c r="C158" s="220"/>
      <c r="D158" s="220"/>
      <c r="E158" s="221">
        <v>59.29</v>
      </c>
      <c r="F158" s="221">
        <v>59.29</v>
      </c>
      <c r="G158" s="221">
        <v>70.0</v>
      </c>
      <c r="H158" s="222"/>
      <c r="I158" s="219"/>
      <c r="J158" s="223"/>
      <c r="K158" s="219"/>
      <c r="L158" s="223"/>
      <c r="M158" s="219"/>
      <c r="N158" s="223"/>
      <c r="O158" s="219"/>
      <c r="P158" s="223"/>
      <c r="Q158" s="219"/>
      <c r="R158" s="223"/>
      <c r="S158" s="224"/>
      <c r="T158" s="223"/>
      <c r="U158" s="66"/>
      <c r="V158" s="197"/>
      <c r="W158" s="186" t="b">
        <f>IF(W157&lt;V157,TRUE,FALSE)</f>
        <v>1</v>
      </c>
      <c r="X158" s="66"/>
      <c r="Y158" s="66"/>
      <c r="Z158" s="66"/>
    </row>
    <row r="159" ht="30.0" customHeight="1">
      <c r="A159" s="248">
        <v>79.0</v>
      </c>
      <c r="B159" s="226"/>
      <c r="C159" s="227"/>
      <c r="D159" s="245" t="s">
        <v>840</v>
      </c>
      <c r="E159" s="229" t="s">
        <v>714</v>
      </c>
      <c r="F159" s="229" t="s">
        <v>754</v>
      </c>
      <c r="G159" s="229" t="s">
        <v>734</v>
      </c>
      <c r="H159" s="231">
        <f>ROUNDUP(AVERAGE(E160:G160),2)</f>
        <v>52.57</v>
      </c>
      <c r="I159" s="205">
        <v>150.0</v>
      </c>
      <c r="J159" s="206">
        <f>I159*H159</f>
        <v>7885.5</v>
      </c>
      <c r="K159" s="207"/>
      <c r="L159" s="208">
        <f>K159*H159</f>
        <v>0</v>
      </c>
      <c r="M159" s="209"/>
      <c r="N159" s="210">
        <f>M159*H159</f>
        <v>0</v>
      </c>
      <c r="O159" s="211"/>
      <c r="P159" s="212">
        <f>O159*H159</f>
        <v>0</v>
      </c>
      <c r="Q159" s="213"/>
      <c r="R159" s="214">
        <f>Q159*H159</f>
        <v>0</v>
      </c>
      <c r="S159" s="215">
        <f>Q159+O159+M159+K159+I159</f>
        <v>150</v>
      </c>
      <c r="T159" s="249">
        <f>H159*S159</f>
        <v>7885.5</v>
      </c>
      <c r="U159" s="66"/>
      <c r="V159" s="217">
        <f>SMALL(E160:G160,1)+(SMALL(E160:G160,1)*0.5)</f>
        <v>72.045</v>
      </c>
      <c r="W159" s="218">
        <f>LARGE(E160:G160,1)</f>
        <v>61.64</v>
      </c>
      <c r="X159" s="66"/>
      <c r="Y159" s="66"/>
      <c r="Z159" s="66"/>
    </row>
    <row r="160" ht="30.0" customHeight="1">
      <c r="A160" s="219"/>
      <c r="B160" s="220"/>
      <c r="C160" s="220"/>
      <c r="D160" s="220"/>
      <c r="E160" s="221">
        <v>48.03</v>
      </c>
      <c r="F160" s="221">
        <v>61.64</v>
      </c>
      <c r="G160" s="221">
        <v>48.03</v>
      </c>
      <c r="H160" s="222"/>
      <c r="I160" s="219"/>
      <c r="J160" s="223"/>
      <c r="K160" s="219"/>
      <c r="L160" s="223"/>
      <c r="M160" s="219"/>
      <c r="N160" s="223"/>
      <c r="O160" s="219"/>
      <c r="P160" s="223"/>
      <c r="Q160" s="219"/>
      <c r="R160" s="223"/>
      <c r="S160" s="224"/>
      <c r="T160" s="223"/>
      <c r="U160" s="66"/>
      <c r="V160" s="197"/>
      <c r="W160" s="186" t="b">
        <f>IF(W159&lt;V159,TRUE,FALSE)</f>
        <v>1</v>
      </c>
      <c r="X160" s="66"/>
      <c r="Y160" s="66"/>
      <c r="Z160" s="66"/>
    </row>
    <row r="161" ht="30.0" customHeight="1">
      <c r="A161" s="250">
        <v>80.0</v>
      </c>
      <c r="B161" s="226"/>
      <c r="C161" s="227"/>
      <c r="D161" s="245" t="s">
        <v>841</v>
      </c>
      <c r="E161" s="229" t="s">
        <v>714</v>
      </c>
      <c r="F161" s="229" t="s">
        <v>769</v>
      </c>
      <c r="G161" s="229" t="s">
        <v>730</v>
      </c>
      <c r="H161" s="231">
        <f>ROUNDUP(AVERAGE(E162:G162),2)</f>
        <v>60.57</v>
      </c>
      <c r="I161" s="205">
        <v>1500.0</v>
      </c>
      <c r="J161" s="206">
        <f>I161*H161</f>
        <v>90855</v>
      </c>
      <c r="K161" s="207"/>
      <c r="L161" s="208">
        <f>K161*H161</f>
        <v>0</v>
      </c>
      <c r="M161" s="209"/>
      <c r="N161" s="210">
        <f>M161*H161</f>
        <v>0</v>
      </c>
      <c r="O161" s="211"/>
      <c r="P161" s="212">
        <f>O161*H161</f>
        <v>0</v>
      </c>
      <c r="Q161" s="213"/>
      <c r="R161" s="214">
        <f>Q161*H161</f>
        <v>0</v>
      </c>
      <c r="S161" s="215">
        <f>Q161+O161+M161+K161+I161</f>
        <v>1500</v>
      </c>
      <c r="T161" s="249">
        <f>H161*S161</f>
        <v>90855</v>
      </c>
      <c r="U161" s="66"/>
      <c r="V161" s="217">
        <f>SMALL(E162:G162,1)+(SMALL(E162:G162,1)*0.5)</f>
        <v>89.85</v>
      </c>
      <c r="W161" s="218">
        <f>LARGE(E162:G162,1)</f>
        <v>61.9</v>
      </c>
      <c r="X161" s="66"/>
      <c r="Y161" s="66"/>
      <c r="Z161" s="66"/>
    </row>
    <row r="162" ht="30.0" customHeight="1">
      <c r="A162" s="219"/>
      <c r="B162" s="220"/>
      <c r="C162" s="220"/>
      <c r="D162" s="220"/>
      <c r="E162" s="221">
        <v>61.9</v>
      </c>
      <c r="F162" s="221">
        <v>59.9</v>
      </c>
      <c r="G162" s="221">
        <v>59.9</v>
      </c>
      <c r="H162" s="222"/>
      <c r="I162" s="219"/>
      <c r="J162" s="223"/>
      <c r="K162" s="219"/>
      <c r="L162" s="223"/>
      <c r="M162" s="219"/>
      <c r="N162" s="223"/>
      <c r="O162" s="219"/>
      <c r="P162" s="223"/>
      <c r="Q162" s="219"/>
      <c r="R162" s="223"/>
      <c r="S162" s="224"/>
      <c r="T162" s="223"/>
      <c r="U162" s="66"/>
      <c r="V162" s="197"/>
      <c r="W162" s="186" t="b">
        <f>IF(W161&lt;V161,TRUE,FALSE)</f>
        <v>1</v>
      </c>
      <c r="X162" s="66"/>
      <c r="Y162" s="66"/>
      <c r="Z162" s="66"/>
    </row>
    <row r="163" ht="30.0" customHeight="1">
      <c r="A163" s="248">
        <v>81.0</v>
      </c>
      <c r="B163" s="226"/>
      <c r="C163" s="227"/>
      <c r="D163" s="245" t="s">
        <v>842</v>
      </c>
      <c r="E163" s="229" t="s">
        <v>714</v>
      </c>
      <c r="F163" s="229" t="s">
        <v>749</v>
      </c>
      <c r="G163" s="229" t="s">
        <v>764</v>
      </c>
      <c r="H163" s="231">
        <f>ROUNDUP(AVERAGE(E164:G164),2)</f>
        <v>66.63</v>
      </c>
      <c r="I163" s="205">
        <v>4400.0</v>
      </c>
      <c r="J163" s="206">
        <f>I163*H163</f>
        <v>293172</v>
      </c>
      <c r="K163" s="207"/>
      <c r="L163" s="208">
        <f>K163*H163</f>
        <v>0</v>
      </c>
      <c r="M163" s="209"/>
      <c r="N163" s="210">
        <f>M163*H163</f>
        <v>0</v>
      </c>
      <c r="O163" s="211"/>
      <c r="P163" s="212">
        <f>O163*H163</f>
        <v>0</v>
      </c>
      <c r="Q163" s="213"/>
      <c r="R163" s="214">
        <f>Q163*H163</f>
        <v>0</v>
      </c>
      <c r="S163" s="215">
        <f>Q163+O163+M163+K163+I163</f>
        <v>4400</v>
      </c>
      <c r="T163" s="249">
        <f>H163*S163</f>
        <v>293172</v>
      </c>
      <c r="U163" s="66"/>
      <c r="V163" s="217">
        <f>SMALL(E164:G164,1)+(SMALL(E164:G164,1)*0.5)</f>
        <v>89.985</v>
      </c>
      <c r="W163" s="218">
        <f>LARGE(E164:G164,1)</f>
        <v>69.99</v>
      </c>
      <c r="X163" s="66"/>
      <c r="Y163" s="66"/>
      <c r="Z163" s="66"/>
    </row>
    <row r="164" ht="30.0" customHeight="1">
      <c r="A164" s="219"/>
      <c r="B164" s="220"/>
      <c r="C164" s="220"/>
      <c r="D164" s="220"/>
      <c r="E164" s="221">
        <v>69.9</v>
      </c>
      <c r="F164" s="221">
        <v>69.99</v>
      </c>
      <c r="G164" s="221">
        <v>59.99</v>
      </c>
      <c r="H164" s="222"/>
      <c r="I164" s="219"/>
      <c r="J164" s="223"/>
      <c r="K164" s="219"/>
      <c r="L164" s="223"/>
      <c r="M164" s="219"/>
      <c r="N164" s="223"/>
      <c r="O164" s="219"/>
      <c r="P164" s="223"/>
      <c r="Q164" s="219"/>
      <c r="R164" s="223"/>
      <c r="S164" s="224"/>
      <c r="T164" s="223"/>
      <c r="U164" s="66"/>
      <c r="V164" s="197"/>
      <c r="W164" s="186" t="b">
        <f>IF(W163&lt;V163,TRUE,FALSE)</f>
        <v>1</v>
      </c>
      <c r="X164" s="66"/>
      <c r="Y164" s="66"/>
      <c r="Z164" s="66"/>
    </row>
    <row r="165" ht="30.0" customHeight="1">
      <c r="A165" s="225">
        <v>82.0</v>
      </c>
      <c r="B165" s="226" t="s">
        <v>6</v>
      </c>
      <c r="C165" s="227">
        <v>794545.0</v>
      </c>
      <c r="D165" s="238" t="s">
        <v>843</v>
      </c>
      <c r="E165" s="229" t="s">
        <v>718</v>
      </c>
      <c r="F165" s="230" t="s">
        <v>729</v>
      </c>
      <c r="G165" s="229" t="s">
        <v>734</v>
      </c>
      <c r="H165" s="231">
        <f>ROUNDUP(AVERAGE(E166:G166),2)</f>
        <v>569.23</v>
      </c>
      <c r="I165" s="232">
        <v>46.0</v>
      </c>
      <c r="J165" s="206">
        <f>I165*H165</f>
        <v>26184.58</v>
      </c>
      <c r="K165" s="233"/>
      <c r="L165" s="208">
        <f>K165*H165</f>
        <v>0</v>
      </c>
      <c r="M165" s="234">
        <v>1.0</v>
      </c>
      <c r="N165" s="210">
        <f>M165*H165</f>
        <v>569.23</v>
      </c>
      <c r="O165" s="235">
        <v>2.0</v>
      </c>
      <c r="P165" s="212">
        <f>O165*H165</f>
        <v>1138.46</v>
      </c>
      <c r="Q165" s="236"/>
      <c r="R165" s="214">
        <f>Q165*H165</f>
        <v>0</v>
      </c>
      <c r="S165" s="215">
        <f>Q165+O165+M165+K165+I165</f>
        <v>49</v>
      </c>
      <c r="T165" s="237">
        <f>H165*S165</f>
        <v>27892.27</v>
      </c>
      <c r="U165" s="66"/>
      <c r="V165" s="217">
        <f>SMALL(E166:G166,1)+(SMALL(E166:G166,1)*0.5)</f>
        <v>825</v>
      </c>
      <c r="W165" s="218">
        <f>LARGE(E166:G166,1)</f>
        <v>580.93</v>
      </c>
      <c r="X165" s="66"/>
      <c r="Y165" s="66"/>
      <c r="Z165" s="66"/>
    </row>
    <row r="166" ht="30.0" customHeight="1">
      <c r="A166" s="219"/>
      <c r="B166" s="220"/>
      <c r="C166" s="220"/>
      <c r="D166" s="220"/>
      <c r="E166" s="221">
        <v>576.75</v>
      </c>
      <c r="F166" s="221">
        <v>550.0</v>
      </c>
      <c r="G166" s="221">
        <v>580.93</v>
      </c>
      <c r="H166" s="222"/>
      <c r="I166" s="219"/>
      <c r="J166" s="223"/>
      <c r="K166" s="219"/>
      <c r="L166" s="223"/>
      <c r="M166" s="219"/>
      <c r="N166" s="223"/>
      <c r="O166" s="219"/>
      <c r="P166" s="223"/>
      <c r="Q166" s="219"/>
      <c r="R166" s="223"/>
      <c r="S166" s="224"/>
      <c r="T166" s="223"/>
      <c r="U166" s="66"/>
      <c r="V166" s="197"/>
      <c r="W166" s="186" t="b">
        <f>IF(W165&lt;V165,TRUE,FALSE)</f>
        <v>1</v>
      </c>
      <c r="X166" s="66"/>
      <c r="Y166" s="66"/>
      <c r="Z166" s="66"/>
    </row>
    <row r="167" ht="30.0" customHeight="1">
      <c r="A167" s="198">
        <v>83.0</v>
      </c>
      <c r="B167" s="226" t="s">
        <v>6</v>
      </c>
      <c r="C167" s="227">
        <v>794550.0</v>
      </c>
      <c r="D167" s="238" t="s">
        <v>844</v>
      </c>
      <c r="E167" s="230" t="s">
        <v>719</v>
      </c>
      <c r="F167" s="229" t="s">
        <v>752</v>
      </c>
      <c r="G167" s="229" t="s">
        <v>714</v>
      </c>
      <c r="H167" s="231">
        <f>ROUNDUP(AVERAGE(E168:G168),2)</f>
        <v>205.33</v>
      </c>
      <c r="I167" s="205">
        <v>104.0</v>
      </c>
      <c r="J167" s="206">
        <f>I167*H167</f>
        <v>21354.32</v>
      </c>
      <c r="K167" s="207"/>
      <c r="L167" s="208">
        <f>K167*H167</f>
        <v>0</v>
      </c>
      <c r="M167" s="209"/>
      <c r="N167" s="210">
        <f>M167*H167</f>
        <v>0</v>
      </c>
      <c r="O167" s="211"/>
      <c r="P167" s="212">
        <f>O167*H167</f>
        <v>0</v>
      </c>
      <c r="Q167" s="213"/>
      <c r="R167" s="214">
        <f>Q167*H167</f>
        <v>0</v>
      </c>
      <c r="S167" s="215">
        <f>Q167+O167+M167+K167+I167</f>
        <v>104</v>
      </c>
      <c r="T167" s="237">
        <f>H167*S167</f>
        <v>21354.32</v>
      </c>
      <c r="U167" s="66"/>
      <c r="V167" s="217">
        <f>SMALL(E168:G168,1)+(SMALL(E168:G168,1)*0.5)</f>
        <v>293.85</v>
      </c>
      <c r="W167" s="218">
        <f>LARGE(E168:G168,1)</f>
        <v>222.58</v>
      </c>
      <c r="X167" s="66"/>
      <c r="Y167" s="66"/>
      <c r="Z167" s="66"/>
    </row>
    <row r="168" ht="30.0" customHeight="1">
      <c r="A168" s="219"/>
      <c r="B168" s="220"/>
      <c r="C168" s="220"/>
      <c r="D168" s="220"/>
      <c r="E168" s="221">
        <v>197.5</v>
      </c>
      <c r="F168" s="221">
        <v>222.58</v>
      </c>
      <c r="G168" s="221">
        <v>195.9</v>
      </c>
      <c r="H168" s="222"/>
      <c r="I168" s="219"/>
      <c r="J168" s="223"/>
      <c r="K168" s="219"/>
      <c r="L168" s="223"/>
      <c r="M168" s="219"/>
      <c r="N168" s="223"/>
      <c r="O168" s="219"/>
      <c r="P168" s="223"/>
      <c r="Q168" s="219"/>
      <c r="R168" s="223"/>
      <c r="S168" s="224"/>
      <c r="T168" s="223"/>
      <c r="U168" s="66"/>
      <c r="V168" s="197"/>
      <c r="W168" s="186" t="b">
        <f>IF(W167&lt;V167,TRUE,FALSE)</f>
        <v>1</v>
      </c>
      <c r="X168" s="66"/>
      <c r="Y168" s="66"/>
      <c r="Z168" s="66"/>
    </row>
    <row r="169" ht="30.0" customHeight="1">
      <c r="A169" s="225">
        <v>84.0</v>
      </c>
      <c r="B169" s="226" t="s">
        <v>6</v>
      </c>
      <c r="C169" s="227">
        <v>797755.0</v>
      </c>
      <c r="D169" s="238" t="s">
        <v>845</v>
      </c>
      <c r="E169" s="230" t="s">
        <v>729</v>
      </c>
      <c r="F169" s="229" t="s">
        <v>785</v>
      </c>
      <c r="G169" s="229" t="s">
        <v>754</v>
      </c>
      <c r="H169" s="231">
        <f>ROUNDUP(AVERAGE(E170:G170),2)</f>
        <v>71.22</v>
      </c>
      <c r="I169" s="232">
        <v>100.0</v>
      </c>
      <c r="J169" s="206">
        <f>I169*H169</f>
        <v>7122</v>
      </c>
      <c r="K169" s="233"/>
      <c r="L169" s="208">
        <f>K169*H169</f>
        <v>0</v>
      </c>
      <c r="M169" s="234"/>
      <c r="N169" s="210">
        <f>M169*H169</f>
        <v>0</v>
      </c>
      <c r="O169" s="235"/>
      <c r="P169" s="212">
        <f>O169*H169</f>
        <v>0</v>
      </c>
      <c r="Q169" s="236"/>
      <c r="R169" s="214">
        <f>Q169*H169</f>
        <v>0</v>
      </c>
      <c r="S169" s="215">
        <f>Q169+O169+M169+K169+I169</f>
        <v>100</v>
      </c>
      <c r="T169" s="237">
        <f>H169*S169</f>
        <v>7122</v>
      </c>
      <c r="U169" s="6"/>
      <c r="V169" s="217">
        <f>SMALL(E170:G170,1)+(SMALL(E170:G170,1)*0.5)</f>
        <v>99.75</v>
      </c>
      <c r="W169" s="218">
        <f>LARGE(E170:G170,1)</f>
        <v>75.9</v>
      </c>
      <c r="X169" s="6"/>
      <c r="Y169" s="6"/>
      <c r="Z169" s="6"/>
    </row>
    <row r="170" ht="30.0" customHeight="1">
      <c r="A170" s="219"/>
      <c r="B170" s="220"/>
      <c r="C170" s="220"/>
      <c r="D170" s="220"/>
      <c r="E170" s="221">
        <v>66.5</v>
      </c>
      <c r="F170" s="221">
        <v>75.9</v>
      </c>
      <c r="G170" s="221">
        <v>71.26</v>
      </c>
      <c r="H170" s="222"/>
      <c r="I170" s="219"/>
      <c r="J170" s="223"/>
      <c r="K170" s="219"/>
      <c r="L170" s="223"/>
      <c r="M170" s="219"/>
      <c r="N170" s="223"/>
      <c r="O170" s="219"/>
      <c r="P170" s="223"/>
      <c r="Q170" s="219"/>
      <c r="R170" s="223"/>
      <c r="S170" s="224"/>
      <c r="T170" s="223"/>
      <c r="U170" s="6"/>
      <c r="V170" s="197"/>
      <c r="W170" s="186" t="b">
        <f>IF(W169&lt;V169,TRUE,FALSE)</f>
        <v>1</v>
      </c>
      <c r="X170" s="6"/>
      <c r="Y170" s="6"/>
      <c r="Z170" s="6"/>
    </row>
    <row r="171" ht="30.0" customHeight="1">
      <c r="A171" s="198">
        <v>85.0</v>
      </c>
      <c r="B171" s="226" t="s">
        <v>6</v>
      </c>
      <c r="C171" s="227">
        <v>797775.0</v>
      </c>
      <c r="D171" s="228" t="s">
        <v>846</v>
      </c>
      <c r="E171" s="229" t="s">
        <v>718</v>
      </c>
      <c r="F171" s="229" t="s">
        <v>714</v>
      </c>
      <c r="G171" s="230" t="s">
        <v>847</v>
      </c>
      <c r="H171" s="231">
        <f>ROUNDUP(AVERAGE(E172:G172),2)</f>
        <v>374.32</v>
      </c>
      <c r="I171" s="205">
        <v>56.0</v>
      </c>
      <c r="J171" s="206">
        <f>I171*H171</f>
        <v>20961.92</v>
      </c>
      <c r="K171" s="207"/>
      <c r="L171" s="208">
        <f>K171*H171</f>
        <v>0</v>
      </c>
      <c r="M171" s="209"/>
      <c r="N171" s="210">
        <f>M171*H171</f>
        <v>0</v>
      </c>
      <c r="O171" s="211">
        <v>1.0</v>
      </c>
      <c r="P171" s="212">
        <f>O171*H171</f>
        <v>374.32</v>
      </c>
      <c r="Q171" s="213"/>
      <c r="R171" s="214">
        <f>Q171*H171</f>
        <v>0</v>
      </c>
      <c r="S171" s="215">
        <f>Q171+O171+M171+K171+I171</f>
        <v>57</v>
      </c>
      <c r="T171" s="237">
        <f>H171*S171</f>
        <v>21336.24</v>
      </c>
      <c r="U171" s="66"/>
      <c r="V171" s="217">
        <f>SMALL(E172:G172,1)+(SMALL(E172:G172,1)*0.5)</f>
        <v>450</v>
      </c>
      <c r="W171" s="218">
        <f>LARGE(E172:G172,1)</f>
        <v>444.95</v>
      </c>
      <c r="X171" s="66"/>
      <c r="Y171" s="66"/>
      <c r="Z171" s="66"/>
    </row>
    <row r="172" ht="30.0" customHeight="1">
      <c r="A172" s="219"/>
      <c r="B172" s="220"/>
      <c r="C172" s="220"/>
      <c r="D172" s="220"/>
      <c r="E172" s="221">
        <v>378.0</v>
      </c>
      <c r="F172" s="221">
        <v>444.95</v>
      </c>
      <c r="G172" s="221">
        <v>300.0</v>
      </c>
      <c r="H172" s="222"/>
      <c r="I172" s="219"/>
      <c r="J172" s="223"/>
      <c r="K172" s="219"/>
      <c r="L172" s="223"/>
      <c r="M172" s="219"/>
      <c r="N172" s="223"/>
      <c r="O172" s="219"/>
      <c r="P172" s="223"/>
      <c r="Q172" s="219"/>
      <c r="R172" s="223"/>
      <c r="S172" s="224"/>
      <c r="T172" s="223"/>
      <c r="U172" s="66"/>
      <c r="V172" s="197"/>
      <c r="W172" s="186" t="b">
        <f>IF(W171&lt;V171,TRUE,FALSE)</f>
        <v>1</v>
      </c>
      <c r="X172" s="66"/>
      <c r="Y172" s="66"/>
      <c r="Z172" s="66"/>
    </row>
    <row r="173" ht="30.0" customHeight="1">
      <c r="A173" s="225">
        <v>86.0</v>
      </c>
      <c r="B173" s="226" t="s">
        <v>6</v>
      </c>
      <c r="C173" s="227">
        <v>799835.0</v>
      </c>
      <c r="D173" s="228" t="s">
        <v>848</v>
      </c>
      <c r="E173" s="230" t="s">
        <v>719</v>
      </c>
      <c r="F173" s="229" t="s">
        <v>714</v>
      </c>
      <c r="G173" s="229" t="s">
        <v>764</v>
      </c>
      <c r="H173" s="231">
        <f>ROUNDUP(AVERAGE(E174:G174),2)</f>
        <v>132.75</v>
      </c>
      <c r="I173" s="232">
        <v>26.0</v>
      </c>
      <c r="J173" s="206">
        <f>I173*H173</f>
        <v>3451.5</v>
      </c>
      <c r="K173" s="233"/>
      <c r="L173" s="208">
        <f>K173*H173</f>
        <v>0</v>
      </c>
      <c r="M173" s="234"/>
      <c r="N173" s="210">
        <f>M173*H173</f>
        <v>0</v>
      </c>
      <c r="O173" s="235">
        <v>1.0</v>
      </c>
      <c r="P173" s="212">
        <f>O173*H173</f>
        <v>132.75</v>
      </c>
      <c r="Q173" s="236"/>
      <c r="R173" s="214">
        <f>Q173*H173</f>
        <v>0</v>
      </c>
      <c r="S173" s="215">
        <f>Q173+O173+M173+K173+I173</f>
        <v>27</v>
      </c>
      <c r="T173" s="237">
        <f>H173*S173</f>
        <v>3584.25</v>
      </c>
      <c r="U173" s="66"/>
      <c r="V173" s="217">
        <f>SMALL(E174:G174,1)+(SMALL(E174:G174,1)*0.5)</f>
        <v>167.175</v>
      </c>
      <c r="W173" s="218">
        <f>LARGE(E174:G174,1)</f>
        <v>154.9</v>
      </c>
      <c r="X173" s="66"/>
      <c r="Y173" s="66"/>
      <c r="Z173" s="66"/>
    </row>
    <row r="174" ht="30.0" customHeight="1">
      <c r="A174" s="219"/>
      <c r="B174" s="220"/>
      <c r="C174" s="220"/>
      <c r="D174" s="220"/>
      <c r="E174" s="221">
        <v>111.45</v>
      </c>
      <c r="F174" s="221">
        <v>131.89</v>
      </c>
      <c r="G174" s="221">
        <v>154.9</v>
      </c>
      <c r="H174" s="222"/>
      <c r="I174" s="219"/>
      <c r="J174" s="223"/>
      <c r="K174" s="219"/>
      <c r="L174" s="223"/>
      <c r="M174" s="219"/>
      <c r="N174" s="223"/>
      <c r="O174" s="219"/>
      <c r="P174" s="223"/>
      <c r="Q174" s="219"/>
      <c r="R174" s="223"/>
      <c r="S174" s="224"/>
      <c r="T174" s="223"/>
      <c r="U174" s="66"/>
      <c r="V174" s="197"/>
      <c r="W174" s="186" t="b">
        <f>IF(W173&lt;V173,TRUE,FALSE)</f>
        <v>1</v>
      </c>
      <c r="X174" s="66"/>
      <c r="Y174" s="66"/>
      <c r="Z174" s="66"/>
    </row>
    <row r="175" ht="30.0" customHeight="1">
      <c r="A175" s="198">
        <v>87.0</v>
      </c>
      <c r="B175" s="226" t="s">
        <v>6</v>
      </c>
      <c r="C175" s="227">
        <v>797759.0</v>
      </c>
      <c r="D175" s="228" t="s">
        <v>849</v>
      </c>
      <c r="E175" s="229" t="s">
        <v>762</v>
      </c>
      <c r="F175" s="229" t="s">
        <v>850</v>
      </c>
      <c r="G175" s="229" t="s">
        <v>714</v>
      </c>
      <c r="H175" s="231">
        <f>ROUNDUP(AVERAGE(E176:G176),2)</f>
        <v>56.66</v>
      </c>
      <c r="I175" s="205">
        <v>10.0</v>
      </c>
      <c r="J175" s="206">
        <f>I175*H175</f>
        <v>566.6</v>
      </c>
      <c r="K175" s="207"/>
      <c r="L175" s="208">
        <f>K175*H175</f>
        <v>0</v>
      </c>
      <c r="M175" s="209">
        <v>1.0</v>
      </c>
      <c r="N175" s="210">
        <f>M175*H175</f>
        <v>56.66</v>
      </c>
      <c r="O175" s="211"/>
      <c r="P175" s="212">
        <f>O175*H175</f>
        <v>0</v>
      </c>
      <c r="Q175" s="213"/>
      <c r="R175" s="214">
        <f>Q175*H175</f>
        <v>0</v>
      </c>
      <c r="S175" s="215">
        <f>Q175+O175+M175+K175+I175</f>
        <v>11</v>
      </c>
      <c r="T175" s="237">
        <f>H175*S175</f>
        <v>623.26</v>
      </c>
      <c r="U175" s="6"/>
      <c r="V175" s="217">
        <f>SMALL(E176:G176,1)+(SMALL(E176:G176,1)*0.5)</f>
        <v>74.985</v>
      </c>
      <c r="W175" s="218">
        <f>LARGE(E176:G176,1)</f>
        <v>59.99</v>
      </c>
      <c r="X175" s="6"/>
      <c r="Y175" s="6"/>
      <c r="Z175" s="6"/>
    </row>
    <row r="176" ht="30.0" customHeight="1">
      <c r="A176" s="219"/>
      <c r="B176" s="220"/>
      <c r="C176" s="220"/>
      <c r="D176" s="220"/>
      <c r="E176" s="221">
        <v>59.99</v>
      </c>
      <c r="F176" s="221">
        <v>49.99</v>
      </c>
      <c r="G176" s="221">
        <v>59.99</v>
      </c>
      <c r="H176" s="222"/>
      <c r="I176" s="219"/>
      <c r="J176" s="223"/>
      <c r="K176" s="219"/>
      <c r="L176" s="223"/>
      <c r="M176" s="219"/>
      <c r="N176" s="223"/>
      <c r="O176" s="219"/>
      <c r="P176" s="223"/>
      <c r="Q176" s="219"/>
      <c r="R176" s="223"/>
      <c r="S176" s="224"/>
      <c r="T176" s="223"/>
      <c r="U176" s="6"/>
      <c r="V176" s="197"/>
      <c r="W176" s="186" t="b">
        <f>IF(W175&lt;V175,TRUE,FALSE)</f>
        <v>1</v>
      </c>
      <c r="X176" s="6"/>
      <c r="Y176" s="6"/>
      <c r="Z176" s="6"/>
    </row>
    <row r="177" ht="30.0" customHeight="1">
      <c r="A177" s="225">
        <v>88.0</v>
      </c>
      <c r="B177" s="226" t="s">
        <v>6</v>
      </c>
      <c r="C177" s="227">
        <v>797760.0</v>
      </c>
      <c r="D177" s="228" t="s">
        <v>851</v>
      </c>
      <c r="E177" s="229" t="s">
        <v>739</v>
      </c>
      <c r="F177" s="230" t="s">
        <v>721</v>
      </c>
      <c r="G177" s="229" t="s">
        <v>734</v>
      </c>
      <c r="H177" s="231">
        <f>ROUNDUP(AVERAGE(E178:G178),2)</f>
        <v>60.9</v>
      </c>
      <c r="I177" s="232">
        <v>36.0</v>
      </c>
      <c r="J177" s="206">
        <f>I177*H177</f>
        <v>2192.4</v>
      </c>
      <c r="K177" s="233"/>
      <c r="L177" s="208">
        <f>K177*H177</f>
        <v>0</v>
      </c>
      <c r="M177" s="234">
        <v>1.0</v>
      </c>
      <c r="N177" s="210">
        <f>M177*H177</f>
        <v>60.9</v>
      </c>
      <c r="O177" s="235">
        <v>2.0</v>
      </c>
      <c r="P177" s="212">
        <f>O177*H177</f>
        <v>121.8</v>
      </c>
      <c r="Q177" s="236"/>
      <c r="R177" s="214">
        <f>Q177*H177</f>
        <v>0</v>
      </c>
      <c r="S177" s="215">
        <f>Q177+O177+M177+K177+I177</f>
        <v>39</v>
      </c>
      <c r="T177" s="237">
        <f>H177*S177</f>
        <v>2375.1</v>
      </c>
      <c r="U177" s="6"/>
      <c r="V177" s="217">
        <f>SMALL(E178:G178,1)+(SMALL(E178:G178,1)*0.5)</f>
        <v>80.685</v>
      </c>
      <c r="W177" s="218">
        <f>LARGE(E178:G178,1)</f>
        <v>69</v>
      </c>
      <c r="X177" s="6"/>
      <c r="Y177" s="6"/>
      <c r="Z177" s="6"/>
    </row>
    <row r="178" ht="30.0" customHeight="1">
      <c r="A178" s="219"/>
      <c r="B178" s="220"/>
      <c r="C178" s="220"/>
      <c r="D178" s="220"/>
      <c r="E178" s="221">
        <v>59.9</v>
      </c>
      <c r="F178" s="221">
        <v>69.0</v>
      </c>
      <c r="G178" s="221">
        <v>53.79</v>
      </c>
      <c r="H178" s="222"/>
      <c r="I178" s="219"/>
      <c r="J178" s="223"/>
      <c r="K178" s="219"/>
      <c r="L178" s="223"/>
      <c r="M178" s="219"/>
      <c r="N178" s="223"/>
      <c r="O178" s="219"/>
      <c r="P178" s="223"/>
      <c r="Q178" s="219"/>
      <c r="R178" s="223"/>
      <c r="S178" s="224"/>
      <c r="T178" s="223"/>
      <c r="U178" s="6"/>
      <c r="V178" s="197"/>
      <c r="W178" s="186" t="b">
        <f>IF(W177&lt;V177,TRUE,FALSE)</f>
        <v>1</v>
      </c>
      <c r="X178" s="6"/>
      <c r="Y178" s="6"/>
      <c r="Z178" s="6"/>
    </row>
    <row r="179" ht="30.0" customHeight="1">
      <c r="A179" s="198">
        <v>89.0</v>
      </c>
      <c r="B179" s="226" t="s">
        <v>6</v>
      </c>
      <c r="C179" s="227">
        <v>799836.0</v>
      </c>
      <c r="D179" s="228" t="s">
        <v>852</v>
      </c>
      <c r="E179" s="229" t="s">
        <v>853</v>
      </c>
      <c r="F179" s="229" t="s">
        <v>838</v>
      </c>
      <c r="G179" s="229" t="s">
        <v>854</v>
      </c>
      <c r="H179" s="231">
        <f>ROUNDUP(AVERAGE(E180:G180),2)</f>
        <v>82.47</v>
      </c>
      <c r="I179" s="205">
        <v>10.0</v>
      </c>
      <c r="J179" s="206">
        <f>I179*H179</f>
        <v>824.7</v>
      </c>
      <c r="K179" s="207"/>
      <c r="L179" s="208">
        <f>K179*H179</f>
        <v>0</v>
      </c>
      <c r="M179" s="209"/>
      <c r="N179" s="210">
        <f>M179*H179</f>
        <v>0</v>
      </c>
      <c r="O179" s="211"/>
      <c r="P179" s="212">
        <f>O179*H179</f>
        <v>0</v>
      </c>
      <c r="Q179" s="213"/>
      <c r="R179" s="214">
        <f>Q179*H179</f>
        <v>0</v>
      </c>
      <c r="S179" s="215">
        <f>Q179+O179+M179+K179+I179</f>
        <v>10</v>
      </c>
      <c r="T179" s="237">
        <f>H179*S179</f>
        <v>824.7</v>
      </c>
      <c r="U179" s="6"/>
      <c r="V179" s="217">
        <f>SMALL(E180:G180,1)+(SMALL(E180:G180,1)*0.5)</f>
        <v>119.985</v>
      </c>
      <c r="W179" s="218">
        <f>LARGE(E180:G180,1)</f>
        <v>84.5</v>
      </c>
      <c r="X179" s="6"/>
      <c r="Y179" s="6"/>
      <c r="Z179" s="6"/>
    </row>
    <row r="180" ht="30.0" customHeight="1">
      <c r="A180" s="219"/>
      <c r="B180" s="220"/>
      <c r="C180" s="220"/>
      <c r="D180" s="220"/>
      <c r="E180" s="221">
        <v>84.5</v>
      </c>
      <c r="F180" s="221">
        <v>79.99</v>
      </c>
      <c r="G180" s="221">
        <v>82.9</v>
      </c>
      <c r="H180" s="222"/>
      <c r="I180" s="219"/>
      <c r="J180" s="223"/>
      <c r="K180" s="219"/>
      <c r="L180" s="223"/>
      <c r="M180" s="219"/>
      <c r="N180" s="223"/>
      <c r="O180" s="219"/>
      <c r="P180" s="223"/>
      <c r="Q180" s="219"/>
      <c r="R180" s="223"/>
      <c r="S180" s="224"/>
      <c r="T180" s="223"/>
      <c r="U180" s="6"/>
      <c r="V180" s="197"/>
      <c r="W180" s="186" t="b">
        <f>IF(W179&lt;V179,TRUE,FALSE)</f>
        <v>1</v>
      </c>
      <c r="X180" s="6"/>
      <c r="Y180" s="6"/>
      <c r="Z180" s="6"/>
    </row>
    <row r="181" ht="30.0" customHeight="1">
      <c r="A181" s="225">
        <v>90.0</v>
      </c>
      <c r="B181" s="226" t="s">
        <v>6</v>
      </c>
      <c r="C181" s="227">
        <v>799837.0</v>
      </c>
      <c r="D181" s="228" t="s">
        <v>855</v>
      </c>
      <c r="E181" s="229" t="s">
        <v>714</v>
      </c>
      <c r="F181" s="229" t="s">
        <v>734</v>
      </c>
      <c r="G181" s="229" t="s">
        <v>716</v>
      </c>
      <c r="H181" s="231">
        <f>ROUNDUP(AVERAGE(E182:G182),2)</f>
        <v>30.6</v>
      </c>
      <c r="I181" s="232">
        <v>256.0</v>
      </c>
      <c r="J181" s="206">
        <f>I181*H181</f>
        <v>7833.6</v>
      </c>
      <c r="K181" s="233"/>
      <c r="L181" s="208">
        <f>K181*H181</f>
        <v>0</v>
      </c>
      <c r="M181" s="234"/>
      <c r="N181" s="210">
        <f>M181*H181</f>
        <v>0</v>
      </c>
      <c r="O181" s="235"/>
      <c r="P181" s="212">
        <f>O181*H181</f>
        <v>0</v>
      </c>
      <c r="Q181" s="236"/>
      <c r="R181" s="214">
        <f>Q181*H181</f>
        <v>0</v>
      </c>
      <c r="S181" s="215">
        <f>Q181+O181+M181+K181+I181</f>
        <v>256</v>
      </c>
      <c r="T181" s="237">
        <f>H181*S181</f>
        <v>7833.6</v>
      </c>
      <c r="U181" s="6"/>
      <c r="V181" s="217">
        <f>SMALL(E182:G182,1)+(SMALL(E182:G182,1)*0.5)</f>
        <v>37.485</v>
      </c>
      <c r="W181" s="218">
        <f>LARGE(E182:G182,1)</f>
        <v>36.9</v>
      </c>
      <c r="X181" s="6"/>
      <c r="Y181" s="6"/>
      <c r="Z181" s="6"/>
    </row>
    <row r="182" ht="30.0" customHeight="1">
      <c r="A182" s="219"/>
      <c r="B182" s="220"/>
      <c r="C182" s="220"/>
      <c r="D182" s="220"/>
      <c r="E182" s="221">
        <v>24.99</v>
      </c>
      <c r="F182" s="221">
        <v>29.9</v>
      </c>
      <c r="G182" s="221">
        <v>36.9</v>
      </c>
      <c r="H182" s="222"/>
      <c r="I182" s="219"/>
      <c r="J182" s="223"/>
      <c r="K182" s="219"/>
      <c r="L182" s="223"/>
      <c r="M182" s="219"/>
      <c r="N182" s="223"/>
      <c r="O182" s="219"/>
      <c r="P182" s="223"/>
      <c r="Q182" s="219"/>
      <c r="R182" s="223"/>
      <c r="S182" s="224"/>
      <c r="T182" s="223"/>
      <c r="U182" s="6"/>
      <c r="V182" s="197"/>
      <c r="W182" s="186" t="b">
        <f>IF(W181&lt;V181,TRUE,FALSE)</f>
        <v>1</v>
      </c>
      <c r="X182" s="6"/>
      <c r="Y182" s="6"/>
      <c r="Z182" s="6"/>
    </row>
    <row r="183" ht="30.0" customHeight="1">
      <c r="A183" s="198">
        <v>91.0</v>
      </c>
      <c r="B183" s="226" t="s">
        <v>6</v>
      </c>
      <c r="C183" s="227">
        <v>797764.0</v>
      </c>
      <c r="D183" s="238" t="s">
        <v>856</v>
      </c>
      <c r="E183" s="229" t="s">
        <v>724</v>
      </c>
      <c r="F183" s="229" t="s">
        <v>785</v>
      </c>
      <c r="G183" s="229" t="s">
        <v>754</v>
      </c>
      <c r="H183" s="231">
        <f>ROUNDUP(AVERAGE(E184:G184),2)</f>
        <v>39.47</v>
      </c>
      <c r="I183" s="232">
        <v>10.0</v>
      </c>
      <c r="J183" s="206">
        <f>I183*H183</f>
        <v>394.7</v>
      </c>
      <c r="K183" s="233"/>
      <c r="L183" s="208">
        <f>K183*H183</f>
        <v>0</v>
      </c>
      <c r="M183" s="234">
        <v>1.0</v>
      </c>
      <c r="N183" s="210">
        <f>M183*H183</f>
        <v>39.47</v>
      </c>
      <c r="O183" s="235"/>
      <c r="P183" s="212">
        <f>O183*H183</f>
        <v>0</v>
      </c>
      <c r="Q183" s="236"/>
      <c r="R183" s="214">
        <f>Q183*H183</f>
        <v>0</v>
      </c>
      <c r="S183" s="215">
        <f>Q183+O183+M183+K183+I183</f>
        <v>11</v>
      </c>
      <c r="T183" s="237">
        <f>H183*S183</f>
        <v>434.17</v>
      </c>
      <c r="U183" s="6"/>
      <c r="V183" s="217">
        <f>SMALL(E184:G184,1)+(SMALL(E184:G184,1)*0.5)</f>
        <v>50.7</v>
      </c>
      <c r="W183" s="218">
        <f>LARGE(E184:G184,1)</f>
        <v>44.8</v>
      </c>
      <c r="X183" s="6"/>
      <c r="Y183" s="6"/>
      <c r="Z183" s="6"/>
    </row>
    <row r="184" ht="30.0" customHeight="1">
      <c r="A184" s="219"/>
      <c r="B184" s="220"/>
      <c r="C184" s="220"/>
      <c r="D184" s="220"/>
      <c r="E184" s="221">
        <v>33.8</v>
      </c>
      <c r="F184" s="221">
        <v>44.8</v>
      </c>
      <c r="G184" s="221">
        <v>39.8</v>
      </c>
      <c r="H184" s="222"/>
      <c r="I184" s="219"/>
      <c r="J184" s="223"/>
      <c r="K184" s="219"/>
      <c r="L184" s="223"/>
      <c r="M184" s="219"/>
      <c r="N184" s="223"/>
      <c r="O184" s="219"/>
      <c r="P184" s="223"/>
      <c r="Q184" s="219"/>
      <c r="R184" s="223"/>
      <c r="S184" s="224"/>
      <c r="T184" s="223"/>
      <c r="U184" s="6"/>
      <c r="V184" s="197"/>
      <c r="W184" s="186" t="b">
        <f>IF(W183&lt;V183,TRUE,FALSE)</f>
        <v>1</v>
      </c>
      <c r="X184" s="6"/>
      <c r="Y184" s="6"/>
      <c r="Z184" s="6"/>
    </row>
    <row r="185" ht="30.0" customHeight="1">
      <c r="A185" s="225">
        <v>92.0</v>
      </c>
      <c r="B185" s="226" t="s">
        <v>6</v>
      </c>
      <c r="C185" s="227">
        <v>797765.0</v>
      </c>
      <c r="D185" s="228" t="s">
        <v>857</v>
      </c>
      <c r="E185" s="229" t="s">
        <v>718</v>
      </c>
      <c r="F185" s="230" t="s">
        <v>858</v>
      </c>
      <c r="G185" s="229" t="s">
        <v>714</v>
      </c>
      <c r="H185" s="231">
        <f>ROUNDUP(AVERAGE(E186:G186),2)</f>
        <v>182.58</v>
      </c>
      <c r="I185" s="232">
        <v>22.0</v>
      </c>
      <c r="J185" s="206">
        <f>I185*H185</f>
        <v>4016.76</v>
      </c>
      <c r="K185" s="233">
        <v>2.0</v>
      </c>
      <c r="L185" s="208">
        <f>K185*H185</f>
        <v>365.16</v>
      </c>
      <c r="M185" s="234">
        <v>1.0</v>
      </c>
      <c r="N185" s="210">
        <f>M185*H185</f>
        <v>182.58</v>
      </c>
      <c r="O185" s="235"/>
      <c r="P185" s="212">
        <f>O185*H185</f>
        <v>0</v>
      </c>
      <c r="Q185" s="236"/>
      <c r="R185" s="214">
        <f>Q185*H185</f>
        <v>0</v>
      </c>
      <c r="S185" s="215">
        <f>Q185+O185+M185+K185+I185</f>
        <v>25</v>
      </c>
      <c r="T185" s="237">
        <f>H185*S185</f>
        <v>4564.5</v>
      </c>
      <c r="U185" s="6"/>
      <c r="V185" s="217">
        <f>SMALL(E186:G186,1)+(SMALL(E186:G186,1)*0.5)</f>
        <v>265.83</v>
      </c>
      <c r="W185" s="218">
        <f>LARGE(E186:G186,1)</f>
        <v>192</v>
      </c>
      <c r="X185" s="6"/>
      <c r="Y185" s="6"/>
      <c r="Z185" s="6"/>
    </row>
    <row r="186" ht="30.0" customHeight="1">
      <c r="A186" s="219"/>
      <c r="B186" s="220"/>
      <c r="C186" s="220"/>
      <c r="D186" s="220"/>
      <c r="E186" s="221">
        <v>177.22</v>
      </c>
      <c r="F186" s="221">
        <v>178.5</v>
      </c>
      <c r="G186" s="221">
        <v>192.0</v>
      </c>
      <c r="H186" s="222"/>
      <c r="I186" s="219"/>
      <c r="J186" s="223"/>
      <c r="K186" s="219"/>
      <c r="L186" s="223"/>
      <c r="M186" s="219"/>
      <c r="N186" s="223"/>
      <c r="O186" s="219"/>
      <c r="P186" s="223"/>
      <c r="Q186" s="219"/>
      <c r="R186" s="223"/>
      <c r="S186" s="224"/>
      <c r="T186" s="223"/>
      <c r="U186" s="6"/>
      <c r="V186" s="197"/>
      <c r="W186" s="186" t="b">
        <f>IF(W185&lt;V185,TRUE,FALSE)</f>
        <v>1</v>
      </c>
      <c r="X186" s="6"/>
      <c r="Y186" s="6"/>
      <c r="Z186" s="6"/>
    </row>
    <row r="187" ht="30.0" customHeight="1">
      <c r="A187" s="198">
        <v>93.0</v>
      </c>
      <c r="B187" s="226" t="s">
        <v>6</v>
      </c>
      <c r="C187" s="227">
        <v>794527.0</v>
      </c>
      <c r="D187" s="228" t="s">
        <v>859</v>
      </c>
      <c r="E187" s="230" t="s">
        <v>721</v>
      </c>
      <c r="F187" s="229" t="s">
        <v>860</v>
      </c>
      <c r="G187" s="229" t="s">
        <v>861</v>
      </c>
      <c r="H187" s="231">
        <f>ROUNDUP(AVERAGE(E188:G188),2)</f>
        <v>36.33</v>
      </c>
      <c r="I187" s="205">
        <v>132.0</v>
      </c>
      <c r="J187" s="206">
        <f>I187*H187</f>
        <v>4795.56</v>
      </c>
      <c r="K187" s="207"/>
      <c r="L187" s="208">
        <f>K187*H187</f>
        <v>0</v>
      </c>
      <c r="M187" s="209">
        <v>20.0</v>
      </c>
      <c r="N187" s="210">
        <f>M187*H187</f>
        <v>726.6</v>
      </c>
      <c r="O187" s="211"/>
      <c r="P187" s="212">
        <f>O187*H187</f>
        <v>0</v>
      </c>
      <c r="Q187" s="213"/>
      <c r="R187" s="214">
        <f>Q187*H187</f>
        <v>0</v>
      </c>
      <c r="S187" s="215">
        <f>Q187+O187+M187+K187+I187</f>
        <v>152</v>
      </c>
      <c r="T187" s="237">
        <f>H187*S187</f>
        <v>5522.16</v>
      </c>
      <c r="U187" s="6"/>
      <c r="V187" s="217">
        <f>SMALL(E188:G188,1)+(SMALL(E188:G188,1)*0.5)</f>
        <v>49.5</v>
      </c>
      <c r="W187" s="218">
        <f>LARGE(E188:G188,1)</f>
        <v>39.9</v>
      </c>
      <c r="X187" s="6"/>
      <c r="Y187" s="6"/>
      <c r="Z187" s="6"/>
    </row>
    <row r="188" ht="30.0" customHeight="1">
      <c r="A188" s="219"/>
      <c r="B188" s="220"/>
      <c r="C188" s="220"/>
      <c r="D188" s="220"/>
      <c r="E188" s="221">
        <v>33.0</v>
      </c>
      <c r="F188" s="221">
        <v>36.07</v>
      </c>
      <c r="G188" s="221">
        <v>39.9</v>
      </c>
      <c r="H188" s="222"/>
      <c r="I188" s="219"/>
      <c r="J188" s="223"/>
      <c r="K188" s="219"/>
      <c r="L188" s="223"/>
      <c r="M188" s="219"/>
      <c r="N188" s="223"/>
      <c r="O188" s="219"/>
      <c r="P188" s="223"/>
      <c r="Q188" s="219"/>
      <c r="R188" s="223"/>
      <c r="S188" s="224"/>
      <c r="T188" s="223"/>
      <c r="U188" s="6"/>
      <c r="V188" s="197"/>
      <c r="W188" s="186" t="b">
        <f>IF(W187&lt;V187,TRUE,FALSE)</f>
        <v>1</v>
      </c>
      <c r="X188" s="6"/>
      <c r="Y188" s="6"/>
      <c r="Z188" s="6"/>
    </row>
    <row r="189" ht="30.0" customHeight="1">
      <c r="A189" s="225">
        <v>94.0</v>
      </c>
      <c r="B189" s="226" t="s">
        <v>6</v>
      </c>
      <c r="C189" s="227">
        <v>794528.0</v>
      </c>
      <c r="D189" s="228" t="s">
        <v>862</v>
      </c>
      <c r="E189" s="229" t="s">
        <v>718</v>
      </c>
      <c r="F189" s="229" t="s">
        <v>863</v>
      </c>
      <c r="G189" s="229" t="s">
        <v>734</v>
      </c>
      <c r="H189" s="231">
        <f>ROUNDUP(AVERAGE(E190:G190),2)</f>
        <v>66.74</v>
      </c>
      <c r="I189" s="232">
        <v>66.0</v>
      </c>
      <c r="J189" s="206">
        <f>I189*H189</f>
        <v>4404.84</v>
      </c>
      <c r="K189" s="233"/>
      <c r="L189" s="208">
        <f>K189*H189</f>
        <v>0</v>
      </c>
      <c r="M189" s="234">
        <v>15.0</v>
      </c>
      <c r="N189" s="210">
        <f>M189*H189</f>
        <v>1001.1</v>
      </c>
      <c r="O189" s="235"/>
      <c r="P189" s="212">
        <f>O189*H189</f>
        <v>0</v>
      </c>
      <c r="Q189" s="236"/>
      <c r="R189" s="214">
        <f>Q189*H189</f>
        <v>0</v>
      </c>
      <c r="S189" s="215">
        <f>Q189+O189+M189+K189+I189</f>
        <v>81</v>
      </c>
      <c r="T189" s="237">
        <f>H189*S189</f>
        <v>5405.94</v>
      </c>
      <c r="U189" s="6"/>
      <c r="V189" s="217">
        <f>SMALL(E190:G190,1)+(SMALL(E190:G190,1)*0.5)</f>
        <v>87.495</v>
      </c>
      <c r="W189" s="218">
        <f>LARGE(E190:G190,1)</f>
        <v>71.9</v>
      </c>
      <c r="X189" s="6"/>
      <c r="Y189" s="6"/>
      <c r="Z189" s="6"/>
    </row>
    <row r="190" ht="30.0" customHeight="1">
      <c r="A190" s="219"/>
      <c r="B190" s="220"/>
      <c r="C190" s="220"/>
      <c r="D190" s="220"/>
      <c r="E190" s="221">
        <v>58.33</v>
      </c>
      <c r="F190" s="221">
        <v>69.99</v>
      </c>
      <c r="G190" s="221">
        <v>71.9</v>
      </c>
      <c r="H190" s="222"/>
      <c r="I190" s="219"/>
      <c r="J190" s="223"/>
      <c r="K190" s="219"/>
      <c r="L190" s="223"/>
      <c r="M190" s="219"/>
      <c r="N190" s="223"/>
      <c r="O190" s="219"/>
      <c r="P190" s="223"/>
      <c r="Q190" s="219"/>
      <c r="R190" s="223"/>
      <c r="S190" s="224"/>
      <c r="T190" s="223"/>
      <c r="U190" s="6"/>
      <c r="V190" s="197"/>
      <c r="W190" s="186" t="b">
        <f>IF(W189&lt;V189,TRUE,FALSE)</f>
        <v>1</v>
      </c>
      <c r="X190" s="6"/>
      <c r="Y190" s="6"/>
      <c r="Z190" s="6"/>
    </row>
    <row r="191" ht="30.0" customHeight="1">
      <c r="A191" s="198">
        <v>95.0</v>
      </c>
      <c r="B191" s="226" t="s">
        <v>6</v>
      </c>
      <c r="C191" s="227">
        <v>794529.0</v>
      </c>
      <c r="D191" s="228" t="s">
        <v>864</v>
      </c>
      <c r="E191" s="229" t="s">
        <v>718</v>
      </c>
      <c r="F191" s="229" t="s">
        <v>863</v>
      </c>
      <c r="G191" s="229" t="s">
        <v>865</v>
      </c>
      <c r="H191" s="231">
        <f>ROUNDUP(AVERAGE(E192:G192),2)</f>
        <v>63.55</v>
      </c>
      <c r="I191" s="205">
        <v>66.0</v>
      </c>
      <c r="J191" s="206">
        <f>I191*H191</f>
        <v>4194.3</v>
      </c>
      <c r="K191" s="207"/>
      <c r="L191" s="208">
        <f>K191*H191</f>
        <v>0</v>
      </c>
      <c r="M191" s="209">
        <v>20.0</v>
      </c>
      <c r="N191" s="210">
        <f>M191*H191</f>
        <v>1271</v>
      </c>
      <c r="O191" s="211"/>
      <c r="P191" s="212">
        <f>O191*H191</f>
        <v>0</v>
      </c>
      <c r="Q191" s="213"/>
      <c r="R191" s="214">
        <f>Q191*H191</f>
        <v>0</v>
      </c>
      <c r="S191" s="215">
        <f>Q191+O191+M191+K191+I191</f>
        <v>86</v>
      </c>
      <c r="T191" s="237">
        <f>H191*S191</f>
        <v>5465.3</v>
      </c>
      <c r="U191" s="6"/>
      <c r="V191" s="217">
        <f>SMALL(E192:G192,1)+(SMALL(E192:G192,1)*0.5)</f>
        <v>76.005</v>
      </c>
      <c r="W191" s="218">
        <f>LARGE(E192:G192,1)</f>
        <v>69.99</v>
      </c>
      <c r="X191" s="6"/>
      <c r="Y191" s="6"/>
      <c r="Z191" s="6"/>
    </row>
    <row r="192" ht="30.0" customHeight="1">
      <c r="A192" s="219"/>
      <c r="B192" s="220"/>
      <c r="C192" s="220"/>
      <c r="D192" s="220"/>
      <c r="E192" s="251">
        <v>50.67</v>
      </c>
      <c r="F192" s="251">
        <v>69.99</v>
      </c>
      <c r="G192" s="251">
        <v>69.99</v>
      </c>
      <c r="H192" s="222"/>
      <c r="I192" s="219"/>
      <c r="J192" s="223"/>
      <c r="K192" s="219"/>
      <c r="L192" s="223"/>
      <c r="M192" s="219"/>
      <c r="N192" s="223"/>
      <c r="O192" s="219"/>
      <c r="P192" s="223"/>
      <c r="Q192" s="219"/>
      <c r="R192" s="223"/>
      <c r="S192" s="224"/>
      <c r="T192" s="223"/>
      <c r="U192" s="6"/>
      <c r="V192" s="197"/>
      <c r="W192" s="186" t="b">
        <f>IF(W191&lt;V191,TRUE,FALSE)</f>
        <v>1</v>
      </c>
      <c r="X192" s="6"/>
      <c r="Y192" s="6"/>
      <c r="Z192" s="6"/>
    </row>
    <row r="193" ht="30.0" customHeight="1">
      <c r="A193" s="225">
        <v>96.0</v>
      </c>
      <c r="B193" s="226" t="s">
        <v>6</v>
      </c>
      <c r="C193" s="252">
        <v>65633.0</v>
      </c>
      <c r="D193" s="228" t="s">
        <v>866</v>
      </c>
      <c r="E193" s="253" t="s">
        <v>718</v>
      </c>
      <c r="F193" s="253" t="s">
        <v>752</v>
      </c>
      <c r="G193" s="253" t="s">
        <v>721</v>
      </c>
      <c r="H193" s="231">
        <f>ROUNDUP(AVERAGE(E194:G194),2)</f>
        <v>8.24</v>
      </c>
      <c r="I193" s="232">
        <v>108.0</v>
      </c>
      <c r="J193" s="206">
        <f>I193*H193</f>
        <v>889.92</v>
      </c>
      <c r="K193" s="233"/>
      <c r="L193" s="208">
        <f>K193*H193</f>
        <v>0</v>
      </c>
      <c r="M193" s="234">
        <v>20.0</v>
      </c>
      <c r="N193" s="210">
        <f>M193*H193</f>
        <v>164.8</v>
      </c>
      <c r="O193" s="235"/>
      <c r="P193" s="212">
        <f>O193*H193</f>
        <v>0</v>
      </c>
      <c r="Q193" s="236"/>
      <c r="R193" s="214">
        <f>Q193*H193</f>
        <v>0</v>
      </c>
      <c r="S193" s="215">
        <f>Q193+O193+M193+K193+I193</f>
        <v>128</v>
      </c>
      <c r="T193" s="237">
        <f>H193*S193</f>
        <v>1054.72</v>
      </c>
      <c r="U193" s="6"/>
      <c r="V193" s="217">
        <f>SMALL(E194:G194,1)+(SMALL(E194:G194,1)*0.5)</f>
        <v>10.2</v>
      </c>
      <c r="W193" s="218">
        <f>LARGE(E194:G194,1)</f>
        <v>9</v>
      </c>
      <c r="X193" s="6"/>
      <c r="Y193" s="6"/>
      <c r="Z193" s="6"/>
    </row>
    <row r="194" ht="30.0" customHeight="1">
      <c r="A194" s="219"/>
      <c r="B194" s="220"/>
      <c r="C194" s="220"/>
      <c r="D194" s="220"/>
      <c r="E194" s="254">
        <v>9.0</v>
      </c>
      <c r="F194" s="254">
        <v>8.9</v>
      </c>
      <c r="G194" s="254">
        <v>6.8</v>
      </c>
      <c r="H194" s="222"/>
      <c r="I194" s="219"/>
      <c r="J194" s="223"/>
      <c r="K194" s="219"/>
      <c r="L194" s="223"/>
      <c r="M194" s="219"/>
      <c r="N194" s="223"/>
      <c r="O194" s="219"/>
      <c r="P194" s="223"/>
      <c r="Q194" s="219"/>
      <c r="R194" s="223"/>
      <c r="S194" s="224"/>
      <c r="T194" s="223"/>
      <c r="U194" s="6"/>
      <c r="V194" s="197"/>
      <c r="W194" s="186" t="b">
        <f>IF(W193&lt;V193,TRUE,FALSE)</f>
        <v>1</v>
      </c>
      <c r="X194" s="6"/>
      <c r="Y194" s="6"/>
      <c r="Z194" s="6"/>
    </row>
    <row r="195" ht="30.0" customHeight="1">
      <c r="A195" s="198">
        <v>97.0</v>
      </c>
      <c r="B195" s="226" t="s">
        <v>736</v>
      </c>
      <c r="C195" s="255">
        <v>794530.0</v>
      </c>
      <c r="D195" s="228" t="s">
        <v>867</v>
      </c>
      <c r="E195" s="230" t="s">
        <v>868</v>
      </c>
      <c r="F195" s="253" t="s">
        <v>869</v>
      </c>
      <c r="G195" s="253" t="s">
        <v>870</v>
      </c>
      <c r="H195" s="231">
        <f>ROUNDUP(AVERAGE(E196:G196),2)</f>
        <v>395.97</v>
      </c>
      <c r="I195" s="205">
        <v>132.0</v>
      </c>
      <c r="J195" s="206">
        <f>I195*H195</f>
        <v>52268.04</v>
      </c>
      <c r="K195" s="207">
        <v>2.0</v>
      </c>
      <c r="L195" s="208">
        <f>K195*H195</f>
        <v>791.94</v>
      </c>
      <c r="M195" s="209">
        <v>1.0</v>
      </c>
      <c r="N195" s="210">
        <f>M195*H195</f>
        <v>395.97</v>
      </c>
      <c r="O195" s="211"/>
      <c r="P195" s="212">
        <f>O195*H195</f>
        <v>0</v>
      </c>
      <c r="Q195" s="213"/>
      <c r="R195" s="214">
        <f>Q195*H195</f>
        <v>0</v>
      </c>
      <c r="S195" s="215">
        <f>Q195+O195+M195+K195+I195</f>
        <v>135</v>
      </c>
      <c r="T195" s="237">
        <f>H195*S195</f>
        <v>53455.95</v>
      </c>
      <c r="U195" s="66"/>
      <c r="V195" s="217">
        <f>SMALL(E196:G196,1)+(SMALL(E196:G196,1)*0.5)</f>
        <v>529.35</v>
      </c>
      <c r="W195" s="218">
        <f>LARGE(E196:G196,1)</f>
        <v>455</v>
      </c>
      <c r="X195" s="66"/>
      <c r="Y195" s="66"/>
      <c r="Z195" s="66"/>
    </row>
    <row r="196" ht="30.0" customHeight="1">
      <c r="A196" s="219"/>
      <c r="B196" s="220"/>
      <c r="C196" s="222"/>
      <c r="D196" s="220"/>
      <c r="E196" s="243">
        <v>352.9</v>
      </c>
      <c r="F196" s="243">
        <v>455.0</v>
      </c>
      <c r="G196" s="243">
        <v>380.0</v>
      </c>
      <c r="H196" s="222"/>
      <c r="I196" s="219"/>
      <c r="J196" s="223"/>
      <c r="K196" s="219"/>
      <c r="L196" s="223"/>
      <c r="M196" s="219"/>
      <c r="N196" s="223"/>
      <c r="O196" s="219"/>
      <c r="P196" s="223"/>
      <c r="Q196" s="219"/>
      <c r="R196" s="223"/>
      <c r="S196" s="224"/>
      <c r="T196" s="223"/>
      <c r="U196" s="66"/>
      <c r="V196" s="197"/>
      <c r="W196" s="186" t="b">
        <f>IF(W195&lt;V195,TRUE,FALSE)</f>
        <v>1</v>
      </c>
      <c r="X196" s="66"/>
      <c r="Y196" s="66"/>
      <c r="Z196" s="66"/>
    </row>
    <row r="197" ht="30.0" customHeight="1">
      <c r="A197" s="225">
        <v>98.0</v>
      </c>
      <c r="B197" s="226" t="s">
        <v>736</v>
      </c>
      <c r="C197" s="252">
        <v>794531.0</v>
      </c>
      <c r="D197" s="228" t="s">
        <v>871</v>
      </c>
      <c r="E197" s="230" t="s">
        <v>718</v>
      </c>
      <c r="F197" s="230" t="s">
        <v>800</v>
      </c>
      <c r="G197" s="230" t="s">
        <v>785</v>
      </c>
      <c r="H197" s="231">
        <f>ROUNDUP(AVERAGE(E198:G198),2)</f>
        <v>184.98</v>
      </c>
      <c r="I197" s="232">
        <v>110.0</v>
      </c>
      <c r="J197" s="206">
        <f>I197*H197</f>
        <v>20347.8</v>
      </c>
      <c r="K197" s="233">
        <v>2.0</v>
      </c>
      <c r="L197" s="208">
        <f>K197*H197</f>
        <v>369.96</v>
      </c>
      <c r="M197" s="234"/>
      <c r="N197" s="210">
        <f>M197*H197</f>
        <v>0</v>
      </c>
      <c r="O197" s="235"/>
      <c r="P197" s="212">
        <f>O197*H197</f>
        <v>0</v>
      </c>
      <c r="Q197" s="236"/>
      <c r="R197" s="214">
        <f>Q197*H197</f>
        <v>0</v>
      </c>
      <c r="S197" s="215">
        <f>Q197+O197+M197+K197+I197</f>
        <v>112</v>
      </c>
      <c r="T197" s="237">
        <f>H197*S197</f>
        <v>20717.76</v>
      </c>
      <c r="U197" s="66"/>
      <c r="V197" s="217">
        <f>SMALL(E198:G198,1)+(SMALL(E198:G198,1)*0.5)</f>
        <v>223.41</v>
      </c>
      <c r="W197" s="218">
        <f>LARGE(E198:G198,1)</f>
        <v>220</v>
      </c>
      <c r="X197" s="66"/>
      <c r="Y197" s="66"/>
      <c r="Z197" s="66"/>
    </row>
    <row r="198" ht="30.0" customHeight="1">
      <c r="A198" s="219"/>
      <c r="B198" s="220"/>
      <c r="C198" s="220"/>
      <c r="D198" s="220"/>
      <c r="E198" s="243">
        <v>148.94</v>
      </c>
      <c r="F198" s="243">
        <v>186.0</v>
      </c>
      <c r="G198" s="243">
        <v>220.0</v>
      </c>
      <c r="H198" s="222"/>
      <c r="I198" s="219"/>
      <c r="J198" s="223"/>
      <c r="K198" s="219"/>
      <c r="L198" s="223"/>
      <c r="M198" s="219"/>
      <c r="N198" s="223"/>
      <c r="O198" s="219"/>
      <c r="P198" s="223"/>
      <c r="Q198" s="219"/>
      <c r="R198" s="223"/>
      <c r="S198" s="224"/>
      <c r="T198" s="223"/>
      <c r="U198" s="66"/>
      <c r="V198" s="197"/>
      <c r="W198" s="186" t="b">
        <f>IF(W197&lt;V197,TRUE,FALSE)</f>
        <v>1</v>
      </c>
      <c r="X198" s="66"/>
      <c r="Y198" s="66"/>
      <c r="Z198" s="66"/>
    </row>
    <row r="199" ht="30.0" customHeight="1">
      <c r="A199" s="198">
        <v>99.0</v>
      </c>
      <c r="B199" s="226" t="s">
        <v>6</v>
      </c>
      <c r="C199" s="252">
        <v>23603.0</v>
      </c>
      <c r="D199" s="228" t="s">
        <v>872</v>
      </c>
      <c r="E199" s="230" t="s">
        <v>718</v>
      </c>
      <c r="F199" s="230" t="s">
        <v>785</v>
      </c>
      <c r="G199" s="230" t="s">
        <v>752</v>
      </c>
      <c r="H199" s="231">
        <f>ROUNDUP(AVERAGE(E200:G200),2)</f>
        <v>101.95</v>
      </c>
      <c r="I199" s="205">
        <v>157.0</v>
      </c>
      <c r="J199" s="206">
        <f>I199*H199</f>
        <v>16006.15</v>
      </c>
      <c r="K199" s="207"/>
      <c r="L199" s="208">
        <f>K199*H199</f>
        <v>0</v>
      </c>
      <c r="M199" s="209">
        <v>1.0</v>
      </c>
      <c r="N199" s="210">
        <f>M199*H199</f>
        <v>101.95</v>
      </c>
      <c r="O199" s="211"/>
      <c r="P199" s="212">
        <f>O199*H199</f>
        <v>0</v>
      </c>
      <c r="Q199" s="213"/>
      <c r="R199" s="214">
        <f>Q199*H199</f>
        <v>0</v>
      </c>
      <c r="S199" s="215">
        <f>Q199+O199+M199+K199+I199</f>
        <v>158</v>
      </c>
      <c r="T199" s="237">
        <f>H199*S199</f>
        <v>16108.1</v>
      </c>
      <c r="U199" s="66"/>
      <c r="V199" s="217">
        <f>SMALL(E200:G200,1)+(SMALL(E200:G200,1)*0.5)</f>
        <v>138.585</v>
      </c>
      <c r="W199" s="218">
        <f>LARGE(E200:G200,1)</f>
        <v>108.45</v>
      </c>
      <c r="X199" s="66"/>
      <c r="Y199" s="66"/>
      <c r="Z199" s="66"/>
    </row>
    <row r="200" ht="30.0" customHeight="1">
      <c r="A200" s="219"/>
      <c r="B200" s="220"/>
      <c r="C200" s="220"/>
      <c r="D200" s="220"/>
      <c r="E200" s="243">
        <v>92.39</v>
      </c>
      <c r="F200" s="243">
        <v>104.99</v>
      </c>
      <c r="G200" s="243">
        <v>108.45</v>
      </c>
      <c r="H200" s="222"/>
      <c r="I200" s="219"/>
      <c r="J200" s="223"/>
      <c r="K200" s="219"/>
      <c r="L200" s="223"/>
      <c r="M200" s="219"/>
      <c r="N200" s="223"/>
      <c r="O200" s="219"/>
      <c r="P200" s="223"/>
      <c r="Q200" s="219"/>
      <c r="R200" s="223"/>
      <c r="S200" s="224"/>
      <c r="T200" s="223"/>
      <c r="U200" s="66"/>
      <c r="V200" s="197"/>
      <c r="W200" s="186" t="b">
        <f>IF(W199&lt;V199,TRUE,FALSE)</f>
        <v>1</v>
      </c>
      <c r="X200" s="66"/>
      <c r="Y200" s="66"/>
      <c r="Z200" s="66"/>
    </row>
    <row r="201" ht="30.0" customHeight="1">
      <c r="A201" s="225">
        <v>100.0</v>
      </c>
      <c r="B201" s="226" t="s">
        <v>6</v>
      </c>
      <c r="C201" s="239">
        <v>794532.0</v>
      </c>
      <c r="D201" s="228" t="s">
        <v>873</v>
      </c>
      <c r="E201" s="253" t="s">
        <v>714</v>
      </c>
      <c r="F201" s="253" t="s">
        <v>730</v>
      </c>
      <c r="G201" s="253" t="s">
        <v>752</v>
      </c>
      <c r="H201" s="231">
        <f>ROUNDUP(AVERAGE(E202:G202),2)</f>
        <v>177.49</v>
      </c>
      <c r="I201" s="232">
        <v>30.0</v>
      </c>
      <c r="J201" s="206">
        <f>I201*H201</f>
        <v>5324.7</v>
      </c>
      <c r="K201" s="233"/>
      <c r="L201" s="208">
        <f>K201*H201</f>
        <v>0</v>
      </c>
      <c r="M201" s="234"/>
      <c r="N201" s="210">
        <f>M201*H201</f>
        <v>0</v>
      </c>
      <c r="O201" s="235"/>
      <c r="P201" s="212">
        <f>O201*H201</f>
        <v>0</v>
      </c>
      <c r="Q201" s="236"/>
      <c r="R201" s="214">
        <f>Q201*H201</f>
        <v>0</v>
      </c>
      <c r="S201" s="215">
        <f>Q201+O201+M201+K201+I201</f>
        <v>30</v>
      </c>
      <c r="T201" s="237">
        <f>H201*S201</f>
        <v>5324.7</v>
      </c>
      <c r="U201" s="66"/>
      <c r="V201" s="217">
        <f>SMALL(E202:G202,1)+(SMALL(E202:G202,1)*0.5)</f>
        <v>220.5</v>
      </c>
      <c r="W201" s="218">
        <f>LARGE(E202:G202,1)</f>
        <v>198.41</v>
      </c>
      <c r="X201" s="66"/>
      <c r="Y201" s="66"/>
      <c r="Z201" s="66"/>
    </row>
    <row r="202" ht="30.0" customHeight="1">
      <c r="A202" s="219"/>
      <c r="B202" s="220"/>
      <c r="C202" s="220"/>
      <c r="D202" s="220"/>
      <c r="E202" s="254">
        <v>147.0</v>
      </c>
      <c r="F202" s="254">
        <v>187.04</v>
      </c>
      <c r="G202" s="254">
        <v>198.41</v>
      </c>
      <c r="H202" s="222"/>
      <c r="I202" s="219"/>
      <c r="J202" s="223"/>
      <c r="K202" s="219"/>
      <c r="L202" s="223"/>
      <c r="M202" s="219"/>
      <c r="N202" s="223"/>
      <c r="O202" s="219"/>
      <c r="P202" s="223"/>
      <c r="Q202" s="219"/>
      <c r="R202" s="223"/>
      <c r="S202" s="224"/>
      <c r="T202" s="223"/>
      <c r="U202" s="66"/>
      <c r="V202" s="197"/>
      <c r="W202" s="186" t="b">
        <f>IF(W201&lt;V201,TRUE,FALSE)</f>
        <v>1</v>
      </c>
      <c r="X202" s="66"/>
      <c r="Y202" s="66"/>
      <c r="Z202" s="66"/>
    </row>
    <row r="203" ht="30.0" customHeight="1">
      <c r="A203" s="198">
        <v>101.0</v>
      </c>
      <c r="B203" s="226" t="s">
        <v>6</v>
      </c>
      <c r="C203" s="239">
        <v>54559.0</v>
      </c>
      <c r="D203" s="245" t="s">
        <v>874</v>
      </c>
      <c r="E203" s="256" t="s">
        <v>718</v>
      </c>
      <c r="F203" s="256" t="s">
        <v>875</v>
      </c>
      <c r="G203" s="256" t="s">
        <v>876</v>
      </c>
      <c r="H203" s="231">
        <f>ROUNDUP(AVERAGE(E204:G204),2)</f>
        <v>34.33</v>
      </c>
      <c r="I203" s="205">
        <v>134.0</v>
      </c>
      <c r="J203" s="206">
        <f>I203*H203</f>
        <v>4600.22</v>
      </c>
      <c r="K203" s="207"/>
      <c r="L203" s="208">
        <f>K203*H203</f>
        <v>0</v>
      </c>
      <c r="M203" s="209">
        <v>2.0</v>
      </c>
      <c r="N203" s="210">
        <f>M203*H203</f>
        <v>68.66</v>
      </c>
      <c r="O203" s="211"/>
      <c r="P203" s="212">
        <f>O203*H203</f>
        <v>0</v>
      </c>
      <c r="Q203" s="213"/>
      <c r="R203" s="214">
        <f>Q203*H203</f>
        <v>0</v>
      </c>
      <c r="S203" s="215">
        <f>Q203+O203+M203+K203+I203</f>
        <v>136</v>
      </c>
      <c r="T203" s="237">
        <f>H203*S203</f>
        <v>4668.88</v>
      </c>
      <c r="U203" s="6"/>
      <c r="V203" s="217">
        <f>SMALL(E204:G204,1)+(SMALL(E204:G204,1)*0.5)</f>
        <v>49.5</v>
      </c>
      <c r="W203" s="218">
        <f>LARGE(E204:G204,1)</f>
        <v>36.09</v>
      </c>
      <c r="X203" s="6"/>
      <c r="Y203" s="6"/>
      <c r="Z203" s="6"/>
    </row>
    <row r="204" ht="30.0" customHeight="1">
      <c r="A204" s="219"/>
      <c r="B204" s="220"/>
      <c r="C204" s="220"/>
      <c r="D204" s="220"/>
      <c r="E204" s="254">
        <v>36.09</v>
      </c>
      <c r="F204" s="254">
        <v>33.9</v>
      </c>
      <c r="G204" s="254">
        <v>33.0</v>
      </c>
      <c r="H204" s="222"/>
      <c r="I204" s="219"/>
      <c r="J204" s="223"/>
      <c r="K204" s="219"/>
      <c r="L204" s="223"/>
      <c r="M204" s="219"/>
      <c r="N204" s="223"/>
      <c r="O204" s="219"/>
      <c r="P204" s="223"/>
      <c r="Q204" s="219"/>
      <c r="R204" s="223"/>
      <c r="S204" s="224"/>
      <c r="T204" s="223"/>
      <c r="U204" s="6"/>
      <c r="V204" s="197"/>
      <c r="W204" s="186" t="b">
        <f>IF(W203&lt;V203,TRUE,FALSE)</f>
        <v>1</v>
      </c>
      <c r="X204" s="6"/>
      <c r="Y204" s="6"/>
      <c r="Z204" s="6"/>
    </row>
    <row r="205" ht="30.0" customHeight="1">
      <c r="A205" s="225">
        <v>102.0</v>
      </c>
      <c r="B205" s="226" t="s">
        <v>6</v>
      </c>
      <c r="C205" s="226">
        <v>702.0</v>
      </c>
      <c r="D205" s="245" t="s">
        <v>877</v>
      </c>
      <c r="E205" s="253" t="s">
        <v>878</v>
      </c>
      <c r="F205" s="253" t="s">
        <v>718</v>
      </c>
      <c r="G205" s="253" t="s">
        <v>876</v>
      </c>
      <c r="H205" s="231">
        <f>ROUNDUP(AVERAGE(E206:G206),2)</f>
        <v>26.84</v>
      </c>
      <c r="I205" s="232">
        <v>184.0</v>
      </c>
      <c r="J205" s="206">
        <f>I205*H205</f>
        <v>4938.56</v>
      </c>
      <c r="K205" s="233"/>
      <c r="L205" s="208">
        <f>K205*H205</f>
        <v>0</v>
      </c>
      <c r="M205" s="234">
        <v>2.0</v>
      </c>
      <c r="N205" s="210">
        <f>M205*H205</f>
        <v>53.68</v>
      </c>
      <c r="O205" s="235"/>
      <c r="P205" s="212">
        <f>O205*H205</f>
        <v>0</v>
      </c>
      <c r="Q205" s="236"/>
      <c r="R205" s="214">
        <f>Q205*H205</f>
        <v>0</v>
      </c>
      <c r="S205" s="215">
        <f>Q205+O205+M205+K205+I205</f>
        <v>186</v>
      </c>
      <c r="T205" s="237">
        <f>H205*S205</f>
        <v>4992.24</v>
      </c>
      <c r="U205" s="6"/>
      <c r="V205" s="217">
        <f>SMALL(E206:G206,1)+(SMALL(E206:G206,1)*0.5)</f>
        <v>34.5</v>
      </c>
      <c r="W205" s="218">
        <f>LARGE(E206:G206,1)</f>
        <v>29.5</v>
      </c>
      <c r="X205" s="6"/>
      <c r="Y205" s="6"/>
      <c r="Z205" s="6"/>
    </row>
    <row r="206" ht="30.0" customHeight="1">
      <c r="A206" s="219"/>
      <c r="B206" s="220"/>
      <c r="C206" s="220"/>
      <c r="D206" s="220"/>
      <c r="E206" s="257">
        <v>29.5</v>
      </c>
      <c r="F206" s="257">
        <v>23.0</v>
      </c>
      <c r="G206" s="257">
        <v>28.0</v>
      </c>
      <c r="H206" s="222"/>
      <c r="I206" s="219"/>
      <c r="J206" s="223"/>
      <c r="K206" s="219"/>
      <c r="L206" s="223"/>
      <c r="M206" s="219"/>
      <c r="N206" s="223"/>
      <c r="O206" s="219"/>
      <c r="P206" s="223"/>
      <c r="Q206" s="219"/>
      <c r="R206" s="223"/>
      <c r="S206" s="224"/>
      <c r="T206" s="223"/>
      <c r="U206" s="6"/>
      <c r="V206" s="197"/>
      <c r="W206" s="186" t="b">
        <f>IF(W205&lt;V205,TRUE,FALSE)</f>
        <v>1</v>
      </c>
      <c r="X206" s="6"/>
      <c r="Y206" s="6"/>
      <c r="Z206" s="6"/>
    </row>
    <row r="207" ht="30.0" customHeight="1">
      <c r="A207" s="198">
        <v>103.0</v>
      </c>
      <c r="B207" s="226" t="s">
        <v>6</v>
      </c>
      <c r="C207" s="226">
        <v>797785.0</v>
      </c>
      <c r="D207" s="245" t="s">
        <v>879</v>
      </c>
      <c r="E207" s="253" t="s">
        <v>878</v>
      </c>
      <c r="F207" s="253" t="s">
        <v>876</v>
      </c>
      <c r="G207" s="253" t="s">
        <v>752</v>
      </c>
      <c r="H207" s="231">
        <f>ROUNDUP(AVERAGE(E208:G208),2)</f>
        <v>13.5</v>
      </c>
      <c r="I207" s="205">
        <v>184.0</v>
      </c>
      <c r="J207" s="206">
        <f>I207*H207</f>
        <v>2484</v>
      </c>
      <c r="K207" s="207"/>
      <c r="L207" s="208">
        <f>K207*H207</f>
        <v>0</v>
      </c>
      <c r="M207" s="209">
        <v>2.0</v>
      </c>
      <c r="N207" s="210">
        <f>M207*H207</f>
        <v>27</v>
      </c>
      <c r="O207" s="211"/>
      <c r="P207" s="212">
        <f>O207*H207</f>
        <v>0</v>
      </c>
      <c r="Q207" s="213"/>
      <c r="R207" s="214">
        <f>Q207*H207</f>
        <v>0</v>
      </c>
      <c r="S207" s="215">
        <f>Q207+O207+M207+K207+I207</f>
        <v>186</v>
      </c>
      <c r="T207" s="237">
        <f>H207*S207</f>
        <v>2511</v>
      </c>
      <c r="U207" s="6"/>
      <c r="V207" s="217">
        <f>SMALL(E208:G208,1)+(SMALL(E208:G208,1)*0.5)</f>
        <v>18.75</v>
      </c>
      <c r="W207" s="218">
        <f>LARGE(E208:G208,1)</f>
        <v>14</v>
      </c>
      <c r="X207" s="6"/>
      <c r="Y207" s="6"/>
      <c r="Z207" s="6"/>
    </row>
    <row r="208" ht="30.0" customHeight="1">
      <c r="A208" s="219"/>
      <c r="B208" s="220"/>
      <c r="C208" s="220"/>
      <c r="D208" s="220"/>
      <c r="E208" s="257">
        <v>12.5</v>
      </c>
      <c r="F208" s="257">
        <v>14.0</v>
      </c>
      <c r="G208" s="257">
        <v>14.0</v>
      </c>
      <c r="H208" s="222"/>
      <c r="I208" s="219"/>
      <c r="J208" s="223"/>
      <c r="K208" s="219"/>
      <c r="L208" s="223"/>
      <c r="M208" s="219"/>
      <c r="N208" s="223"/>
      <c r="O208" s="219"/>
      <c r="P208" s="223"/>
      <c r="Q208" s="219"/>
      <c r="R208" s="223"/>
      <c r="S208" s="224"/>
      <c r="T208" s="223"/>
      <c r="U208" s="6"/>
      <c r="V208" s="197"/>
      <c r="W208" s="186" t="b">
        <f>IF(W207&lt;V207,TRUE,FALSE)</f>
        <v>1</v>
      </c>
      <c r="X208" s="6"/>
      <c r="Y208" s="6"/>
      <c r="Z208" s="6"/>
    </row>
    <row r="209" ht="30.0" customHeight="1">
      <c r="A209" s="225">
        <v>104.0</v>
      </c>
      <c r="B209" s="226" t="s">
        <v>6</v>
      </c>
      <c r="C209" s="226">
        <v>797766.0</v>
      </c>
      <c r="D209" s="238" t="s">
        <v>880</v>
      </c>
      <c r="E209" s="230" t="s">
        <v>714</v>
      </c>
      <c r="F209" s="253" t="s">
        <v>754</v>
      </c>
      <c r="G209" s="253" t="s">
        <v>727</v>
      </c>
      <c r="H209" s="231">
        <f>ROUNDUP(AVERAGE(E210:G210),2)</f>
        <v>66.33</v>
      </c>
      <c r="I209" s="232">
        <v>47.0</v>
      </c>
      <c r="J209" s="206">
        <f>I209*H209</f>
        <v>3117.51</v>
      </c>
      <c r="K209" s="233"/>
      <c r="L209" s="208">
        <f>K209*H209</f>
        <v>0</v>
      </c>
      <c r="M209" s="234"/>
      <c r="N209" s="210">
        <f>M209*H209</f>
        <v>0</v>
      </c>
      <c r="O209" s="235">
        <v>2.0</v>
      </c>
      <c r="P209" s="212">
        <f>O209*H209</f>
        <v>132.66</v>
      </c>
      <c r="Q209" s="236"/>
      <c r="R209" s="214">
        <f>Q209*H209</f>
        <v>0</v>
      </c>
      <c r="S209" s="215">
        <f>Q209+O209+M209+K209+I209</f>
        <v>49</v>
      </c>
      <c r="T209" s="237">
        <f>H209*S209</f>
        <v>3250.17</v>
      </c>
      <c r="U209" s="6"/>
      <c r="V209" s="217">
        <f>SMALL(E210:G210,1)+(SMALL(E210:G210,1)*0.5)</f>
        <v>88.5</v>
      </c>
      <c r="W209" s="218">
        <f>LARGE(E210:G210,1)</f>
        <v>75</v>
      </c>
      <c r="X209" s="6"/>
      <c r="Y209" s="6"/>
      <c r="Z209" s="6"/>
    </row>
    <row r="210" ht="30.0" customHeight="1">
      <c r="A210" s="219"/>
      <c r="B210" s="220"/>
      <c r="C210" s="220"/>
      <c r="D210" s="220"/>
      <c r="E210" s="243">
        <v>64.99</v>
      </c>
      <c r="F210" s="243">
        <v>75.0</v>
      </c>
      <c r="G210" s="243">
        <v>59.0</v>
      </c>
      <c r="H210" s="222"/>
      <c r="I210" s="219"/>
      <c r="J210" s="223"/>
      <c r="K210" s="219"/>
      <c r="L210" s="223"/>
      <c r="M210" s="219"/>
      <c r="N210" s="223"/>
      <c r="O210" s="219"/>
      <c r="P210" s="223"/>
      <c r="Q210" s="219"/>
      <c r="R210" s="223"/>
      <c r="S210" s="224"/>
      <c r="T210" s="223"/>
      <c r="U210" s="6"/>
      <c r="V210" s="197"/>
      <c r="W210" s="186" t="b">
        <f>IF(W209&lt;V209,TRUE,FALSE)</f>
        <v>1</v>
      </c>
      <c r="X210" s="6"/>
      <c r="Y210" s="6"/>
      <c r="Z210" s="6"/>
    </row>
    <row r="211" ht="30.0" customHeight="1">
      <c r="A211" s="198">
        <v>105.0</v>
      </c>
      <c r="B211" s="226" t="s">
        <v>6</v>
      </c>
      <c r="C211" s="252">
        <v>797788.0</v>
      </c>
      <c r="D211" s="228" t="s">
        <v>881</v>
      </c>
      <c r="E211" s="230" t="s">
        <v>714</v>
      </c>
      <c r="F211" s="253" t="s">
        <v>734</v>
      </c>
      <c r="G211" s="253" t="s">
        <v>727</v>
      </c>
      <c r="H211" s="231">
        <f>ROUNDUP(AVERAGE(E212:G212),2)</f>
        <v>58.62</v>
      </c>
      <c r="I211" s="205">
        <v>52.0</v>
      </c>
      <c r="J211" s="206">
        <f>I211*H211</f>
        <v>3048.24</v>
      </c>
      <c r="K211" s="207"/>
      <c r="L211" s="208">
        <f>K211*H211</f>
        <v>0</v>
      </c>
      <c r="M211" s="209"/>
      <c r="N211" s="210">
        <f>M211*H211</f>
        <v>0</v>
      </c>
      <c r="O211" s="211"/>
      <c r="P211" s="212">
        <f>O211*H211</f>
        <v>0</v>
      </c>
      <c r="Q211" s="213"/>
      <c r="R211" s="214">
        <f>Q211*H211</f>
        <v>0</v>
      </c>
      <c r="S211" s="215">
        <f>Q211+O211+M211+K211+I211</f>
        <v>52</v>
      </c>
      <c r="T211" s="237">
        <f>H211*S211</f>
        <v>3048.24</v>
      </c>
      <c r="U211" s="6"/>
      <c r="V211" s="217">
        <f>SMALL(E212:G212,1)+(SMALL(E212:G212,1)*0.5)</f>
        <v>67.5</v>
      </c>
      <c r="W211" s="218">
        <f>LARGE(E212:G212,1)</f>
        <v>65.42</v>
      </c>
      <c r="X211" s="6"/>
      <c r="Y211" s="6"/>
      <c r="Z211" s="6"/>
    </row>
    <row r="212" ht="30.0" customHeight="1">
      <c r="A212" s="219"/>
      <c r="B212" s="220"/>
      <c r="C212" s="220"/>
      <c r="D212" s="220"/>
      <c r="E212" s="243">
        <v>65.42</v>
      </c>
      <c r="F212" s="243">
        <v>65.42</v>
      </c>
      <c r="G212" s="243">
        <v>45.0</v>
      </c>
      <c r="H212" s="222"/>
      <c r="I212" s="219"/>
      <c r="J212" s="223"/>
      <c r="K212" s="219"/>
      <c r="L212" s="223"/>
      <c r="M212" s="219"/>
      <c r="N212" s="223"/>
      <c r="O212" s="219"/>
      <c r="P212" s="223"/>
      <c r="Q212" s="219"/>
      <c r="R212" s="223"/>
      <c r="S212" s="224"/>
      <c r="T212" s="223"/>
      <c r="U212" s="6"/>
      <c r="V212" s="197"/>
      <c r="W212" s="186" t="b">
        <f>IF(W211&lt;V211,TRUE,FALSE)</f>
        <v>1</v>
      </c>
      <c r="X212" s="6"/>
      <c r="Y212" s="6"/>
      <c r="Z212" s="6"/>
    </row>
    <row r="213" ht="30.0" customHeight="1">
      <c r="A213" s="225">
        <v>106.0</v>
      </c>
      <c r="B213" s="226" t="s">
        <v>6</v>
      </c>
      <c r="C213" s="252">
        <v>797767.0</v>
      </c>
      <c r="D213" s="247" t="s">
        <v>882</v>
      </c>
      <c r="E213" s="230" t="s">
        <v>714</v>
      </c>
      <c r="F213" s="253" t="s">
        <v>883</v>
      </c>
      <c r="G213" s="253" t="s">
        <v>884</v>
      </c>
      <c r="H213" s="231">
        <f>ROUNDUP(AVERAGE(E214:G214),2)</f>
        <v>941.64</v>
      </c>
      <c r="I213" s="232">
        <v>5.0</v>
      </c>
      <c r="J213" s="206">
        <f>I213*H213</f>
        <v>4708.2</v>
      </c>
      <c r="K213" s="233"/>
      <c r="L213" s="208">
        <f>K213*H213</f>
        <v>0</v>
      </c>
      <c r="M213" s="234">
        <v>1.0</v>
      </c>
      <c r="N213" s="210">
        <f>M213*H213</f>
        <v>941.64</v>
      </c>
      <c r="O213" s="235"/>
      <c r="P213" s="212">
        <f>O213*H213</f>
        <v>0</v>
      </c>
      <c r="Q213" s="236"/>
      <c r="R213" s="214">
        <f>Q213*H213</f>
        <v>0</v>
      </c>
      <c r="S213" s="215">
        <f>Q213+O213+M213+K213+I213</f>
        <v>6</v>
      </c>
      <c r="T213" s="237">
        <f>H213*S213</f>
        <v>5649.84</v>
      </c>
      <c r="U213" s="6"/>
      <c r="V213" s="217">
        <f>SMALL(E214:G214,1)+(SMALL(E214:G214,1)*0.5)</f>
        <v>1274.85</v>
      </c>
      <c r="W213" s="218">
        <f>LARGE(E214:G214,1)</f>
        <v>1036</v>
      </c>
      <c r="X213" s="6"/>
      <c r="Y213" s="6"/>
      <c r="Z213" s="6"/>
    </row>
    <row r="214" ht="30.0" customHeight="1">
      <c r="A214" s="219"/>
      <c r="B214" s="220"/>
      <c r="C214" s="220"/>
      <c r="D214" s="220"/>
      <c r="E214" s="243">
        <v>1036.0</v>
      </c>
      <c r="F214" s="243">
        <v>849.9</v>
      </c>
      <c r="G214" s="243">
        <v>939.0</v>
      </c>
      <c r="H214" s="222"/>
      <c r="I214" s="219"/>
      <c r="J214" s="223"/>
      <c r="K214" s="219"/>
      <c r="L214" s="223"/>
      <c r="M214" s="219"/>
      <c r="N214" s="223"/>
      <c r="O214" s="219"/>
      <c r="P214" s="223"/>
      <c r="Q214" s="219"/>
      <c r="R214" s="223"/>
      <c r="S214" s="224"/>
      <c r="T214" s="223"/>
      <c r="U214" s="6"/>
      <c r="V214" s="197"/>
      <c r="W214" s="186" t="b">
        <f>IF(W213&lt;V213,TRUE,FALSE)</f>
        <v>1</v>
      </c>
      <c r="X214" s="6"/>
      <c r="Y214" s="6"/>
      <c r="Z214" s="6"/>
    </row>
    <row r="215" ht="30.0" customHeight="1">
      <c r="A215" s="198">
        <v>107.0</v>
      </c>
      <c r="B215" s="226" t="s">
        <v>6</v>
      </c>
      <c r="C215" s="252">
        <v>61704.0</v>
      </c>
      <c r="D215" s="228" t="s">
        <v>885</v>
      </c>
      <c r="E215" s="230" t="s">
        <v>718</v>
      </c>
      <c r="F215" s="253" t="s">
        <v>847</v>
      </c>
      <c r="G215" s="253" t="s">
        <v>714</v>
      </c>
      <c r="H215" s="231">
        <f>ROUNDUP(AVERAGE(E216:G216),2)</f>
        <v>122.94</v>
      </c>
      <c r="I215" s="205">
        <v>30.0</v>
      </c>
      <c r="J215" s="206">
        <f>I215*H215</f>
        <v>3688.2</v>
      </c>
      <c r="K215" s="207">
        <v>4.0</v>
      </c>
      <c r="L215" s="208">
        <f>K215*H215</f>
        <v>491.76</v>
      </c>
      <c r="M215" s="209"/>
      <c r="N215" s="210">
        <f>M215*H215</f>
        <v>0</v>
      </c>
      <c r="O215" s="211"/>
      <c r="P215" s="212">
        <f>O215*H215</f>
        <v>0</v>
      </c>
      <c r="Q215" s="213"/>
      <c r="R215" s="214">
        <f>Q215*H215</f>
        <v>0</v>
      </c>
      <c r="S215" s="215">
        <f>Q215+O215+M215+K215+I215</f>
        <v>34</v>
      </c>
      <c r="T215" s="237">
        <f>H215*S215</f>
        <v>4179.96</v>
      </c>
      <c r="U215" s="6"/>
      <c r="V215" s="217">
        <f>SMALL(E216:G216,1)+(SMALL(E216:G216,1)*0.5)</f>
        <v>150</v>
      </c>
      <c r="W215" s="218">
        <f>LARGE(E216:G216,1)</f>
        <v>149.8</v>
      </c>
      <c r="X215" s="6"/>
      <c r="Y215" s="6"/>
      <c r="Z215" s="6"/>
    </row>
    <row r="216" ht="30.0" customHeight="1">
      <c r="A216" s="219"/>
      <c r="B216" s="220"/>
      <c r="C216" s="220"/>
      <c r="D216" s="220"/>
      <c r="E216" s="243">
        <v>149.8</v>
      </c>
      <c r="F216" s="243">
        <v>100.0</v>
      </c>
      <c r="G216" s="243">
        <v>119.0</v>
      </c>
      <c r="H216" s="222"/>
      <c r="I216" s="219"/>
      <c r="J216" s="223"/>
      <c r="K216" s="219"/>
      <c r="L216" s="223"/>
      <c r="M216" s="219"/>
      <c r="N216" s="223"/>
      <c r="O216" s="219"/>
      <c r="P216" s="223"/>
      <c r="Q216" s="219"/>
      <c r="R216" s="223"/>
      <c r="S216" s="224"/>
      <c r="T216" s="223"/>
      <c r="U216" s="6"/>
      <c r="V216" s="197"/>
      <c r="W216" s="186" t="b">
        <f>IF(W215&lt;V215,TRUE,FALSE)</f>
        <v>1</v>
      </c>
      <c r="X216" s="6"/>
      <c r="Y216" s="6"/>
      <c r="Z216" s="6"/>
    </row>
    <row r="217" ht="30.0" customHeight="1">
      <c r="A217" s="225">
        <v>108.0</v>
      </c>
      <c r="B217" s="226" t="s">
        <v>6</v>
      </c>
      <c r="C217" s="258">
        <v>797768.0</v>
      </c>
      <c r="D217" s="228" t="s">
        <v>886</v>
      </c>
      <c r="E217" s="230" t="s">
        <v>718</v>
      </c>
      <c r="F217" s="253" t="s">
        <v>772</v>
      </c>
      <c r="G217" s="253" t="s">
        <v>791</v>
      </c>
      <c r="H217" s="231">
        <f>ROUNDUP(AVERAGE(E218:G218),2)</f>
        <v>33.6</v>
      </c>
      <c r="I217" s="232">
        <v>48.0</v>
      </c>
      <c r="J217" s="206">
        <f>I217*H217</f>
        <v>1612.8</v>
      </c>
      <c r="K217" s="233"/>
      <c r="L217" s="208">
        <f>K217*H217</f>
        <v>0</v>
      </c>
      <c r="M217" s="234"/>
      <c r="N217" s="210">
        <f>M217*H217</f>
        <v>0</v>
      </c>
      <c r="O217" s="235">
        <v>2.0</v>
      </c>
      <c r="P217" s="212">
        <f>O217*H217</f>
        <v>67.2</v>
      </c>
      <c r="Q217" s="236"/>
      <c r="R217" s="214">
        <f>Q217*H217</f>
        <v>0</v>
      </c>
      <c r="S217" s="215">
        <f>Q217+O217+M217+K217+I217</f>
        <v>50</v>
      </c>
      <c r="T217" s="237">
        <f>H217*S217</f>
        <v>1680</v>
      </c>
      <c r="U217" s="6"/>
      <c r="V217" s="217">
        <f>SMALL(E218:G218,1)+(SMALL(E218:G218,1)*0.5)</f>
        <v>49.32</v>
      </c>
      <c r="W217" s="218">
        <f>LARGE(E218:G218,1)</f>
        <v>34.9</v>
      </c>
      <c r="X217" s="6"/>
      <c r="Y217" s="6"/>
      <c r="Z217" s="6"/>
    </row>
    <row r="218" ht="30.0" customHeight="1">
      <c r="A218" s="219"/>
      <c r="B218" s="220"/>
      <c r="C218" s="224"/>
      <c r="D218" s="220"/>
      <c r="E218" s="243">
        <v>32.88</v>
      </c>
      <c r="F218" s="243">
        <v>34.9</v>
      </c>
      <c r="G218" s="243">
        <v>33.0</v>
      </c>
      <c r="H218" s="222"/>
      <c r="I218" s="219"/>
      <c r="J218" s="223"/>
      <c r="K218" s="219"/>
      <c r="L218" s="223"/>
      <c r="M218" s="219"/>
      <c r="N218" s="223"/>
      <c r="O218" s="219"/>
      <c r="P218" s="223"/>
      <c r="Q218" s="219"/>
      <c r="R218" s="223"/>
      <c r="S218" s="224"/>
      <c r="T218" s="223"/>
      <c r="U218" s="6"/>
      <c r="V218" s="197"/>
      <c r="W218" s="186" t="b">
        <f>IF(W217&lt;V217,TRUE,FALSE)</f>
        <v>1</v>
      </c>
      <c r="X218" s="6"/>
      <c r="Y218" s="6"/>
      <c r="Z218" s="6"/>
    </row>
    <row r="219" ht="30.0" customHeight="1">
      <c r="A219" s="198">
        <v>109.0</v>
      </c>
      <c r="B219" s="226" t="s">
        <v>6</v>
      </c>
      <c r="C219" s="258">
        <v>19713.0</v>
      </c>
      <c r="D219" s="238" t="s">
        <v>887</v>
      </c>
      <c r="E219" s="230" t="s">
        <v>718</v>
      </c>
      <c r="F219" s="253" t="s">
        <v>870</v>
      </c>
      <c r="G219" s="253" t="s">
        <v>888</v>
      </c>
      <c r="H219" s="231">
        <f>ROUNDUP(AVERAGE(E220:G220),2)</f>
        <v>187.03</v>
      </c>
      <c r="I219" s="205">
        <v>4.0</v>
      </c>
      <c r="J219" s="206">
        <f>I219*H219</f>
        <v>748.12</v>
      </c>
      <c r="K219" s="207"/>
      <c r="L219" s="208">
        <f>K219*H219</f>
        <v>0</v>
      </c>
      <c r="M219" s="209"/>
      <c r="N219" s="210">
        <f>M219*H219</f>
        <v>0</v>
      </c>
      <c r="O219" s="211"/>
      <c r="P219" s="212">
        <f>O219*H219</f>
        <v>0</v>
      </c>
      <c r="Q219" s="213"/>
      <c r="R219" s="214">
        <f>Q219*H219</f>
        <v>0</v>
      </c>
      <c r="S219" s="215">
        <f>Q219+O219+M219+K219+I219</f>
        <v>4</v>
      </c>
      <c r="T219" s="237">
        <f>H219*S219</f>
        <v>748.12</v>
      </c>
      <c r="U219" s="6"/>
      <c r="V219" s="217">
        <f>SMALL(E220:G220,1)+(SMALL(E220:G220,1)*0.5)</f>
        <v>231.135</v>
      </c>
      <c r="W219" s="218">
        <f>LARGE(E220:G220,1)</f>
        <v>229</v>
      </c>
      <c r="X219" s="6"/>
      <c r="Y219" s="6"/>
      <c r="Z219" s="6"/>
    </row>
    <row r="220" ht="30.0" customHeight="1">
      <c r="A220" s="219"/>
      <c r="B220" s="220"/>
      <c r="C220" s="224"/>
      <c r="D220" s="220"/>
      <c r="E220" s="259">
        <v>154.09</v>
      </c>
      <c r="F220" s="259">
        <v>229.0</v>
      </c>
      <c r="G220" s="259">
        <v>178.0</v>
      </c>
      <c r="H220" s="222"/>
      <c r="I220" s="219"/>
      <c r="J220" s="223"/>
      <c r="K220" s="219"/>
      <c r="L220" s="223"/>
      <c r="M220" s="219"/>
      <c r="N220" s="223"/>
      <c r="O220" s="219"/>
      <c r="P220" s="223"/>
      <c r="Q220" s="219"/>
      <c r="R220" s="223"/>
      <c r="S220" s="224"/>
      <c r="T220" s="223"/>
      <c r="U220" s="6"/>
      <c r="V220" s="197"/>
      <c r="W220" s="186" t="b">
        <f>IF(W219&lt;V219,TRUE,FALSE)</f>
        <v>1</v>
      </c>
      <c r="X220" s="6"/>
      <c r="Y220" s="6"/>
      <c r="Z220" s="6"/>
    </row>
    <row r="221" ht="30.0" customHeight="1">
      <c r="A221" s="225">
        <v>110.0</v>
      </c>
      <c r="B221" s="226" t="s">
        <v>6</v>
      </c>
      <c r="C221" s="258">
        <v>799838.0</v>
      </c>
      <c r="D221" s="228" t="s">
        <v>889</v>
      </c>
      <c r="E221" s="230" t="s">
        <v>755</v>
      </c>
      <c r="F221" s="253" t="s">
        <v>714</v>
      </c>
      <c r="G221" s="253" t="s">
        <v>730</v>
      </c>
      <c r="H221" s="231">
        <f>ROUNDUP(AVERAGE(E222:G222),2)</f>
        <v>84.58</v>
      </c>
      <c r="I221" s="205">
        <v>250.0</v>
      </c>
      <c r="J221" s="206">
        <f>I221*H221</f>
        <v>21145</v>
      </c>
      <c r="K221" s="207"/>
      <c r="L221" s="208">
        <f>K221*H221</f>
        <v>0</v>
      </c>
      <c r="M221" s="209"/>
      <c r="N221" s="210">
        <f>M221*H221</f>
        <v>0</v>
      </c>
      <c r="O221" s="211"/>
      <c r="P221" s="212">
        <f>O221*H221</f>
        <v>0</v>
      </c>
      <c r="Q221" s="213"/>
      <c r="R221" s="214">
        <f>Q221*H221</f>
        <v>0</v>
      </c>
      <c r="S221" s="215">
        <f>Q221+O221+M221+K221+I221</f>
        <v>250</v>
      </c>
      <c r="T221" s="237">
        <f>H221*S221</f>
        <v>21145</v>
      </c>
      <c r="U221" s="66"/>
      <c r="V221" s="217">
        <f>SMALL(E222:G222,1)+(SMALL(E222:G222,1)*0.5)</f>
        <v>125.775</v>
      </c>
      <c r="W221" s="218">
        <f>LARGE(E222:G222,1)</f>
        <v>85.9</v>
      </c>
      <c r="X221" s="66"/>
      <c r="Y221" s="66"/>
      <c r="Z221" s="66"/>
    </row>
    <row r="222" ht="30.0" customHeight="1">
      <c r="A222" s="219"/>
      <c r="B222" s="220"/>
      <c r="C222" s="224"/>
      <c r="D222" s="220"/>
      <c r="E222" s="259">
        <v>85.9</v>
      </c>
      <c r="F222" s="259">
        <v>83.99</v>
      </c>
      <c r="G222" s="259">
        <v>83.85</v>
      </c>
      <c r="H222" s="222"/>
      <c r="I222" s="219"/>
      <c r="J222" s="223"/>
      <c r="K222" s="219"/>
      <c r="L222" s="223"/>
      <c r="M222" s="219"/>
      <c r="N222" s="223"/>
      <c r="O222" s="219"/>
      <c r="P222" s="223"/>
      <c r="Q222" s="219"/>
      <c r="R222" s="223"/>
      <c r="S222" s="224"/>
      <c r="T222" s="223"/>
      <c r="U222" s="66"/>
      <c r="V222" s="197"/>
      <c r="W222" s="186" t="b">
        <f>IF(W221&lt;V221,TRUE,FALSE)</f>
        <v>1</v>
      </c>
      <c r="X222" s="66"/>
      <c r="Y222" s="66"/>
      <c r="Z222" s="66"/>
    </row>
    <row r="223" ht="30.0" customHeight="1">
      <c r="A223" s="198">
        <v>111.0</v>
      </c>
      <c r="B223" s="226" t="s">
        <v>6</v>
      </c>
      <c r="C223" s="258">
        <v>799839.0</v>
      </c>
      <c r="D223" s="228" t="s">
        <v>890</v>
      </c>
      <c r="E223" s="230" t="s">
        <v>714</v>
      </c>
      <c r="F223" s="253" t="s">
        <v>850</v>
      </c>
      <c r="G223" s="253" t="s">
        <v>724</v>
      </c>
      <c r="H223" s="231">
        <f>ROUNDUP(AVERAGE(E224:G224),2)</f>
        <v>89.96</v>
      </c>
      <c r="I223" s="205">
        <v>150.0</v>
      </c>
      <c r="J223" s="206">
        <f>I223*H223</f>
        <v>13494</v>
      </c>
      <c r="K223" s="207"/>
      <c r="L223" s="208">
        <f>K223*H223</f>
        <v>0</v>
      </c>
      <c r="M223" s="209"/>
      <c r="N223" s="210">
        <f>M223*H223</f>
        <v>0</v>
      </c>
      <c r="O223" s="211"/>
      <c r="P223" s="212">
        <f>O223*H223</f>
        <v>0</v>
      </c>
      <c r="Q223" s="213"/>
      <c r="R223" s="214">
        <f>Q223*H223</f>
        <v>0</v>
      </c>
      <c r="S223" s="215">
        <f>Q223+O223+M223+K223+I223</f>
        <v>150</v>
      </c>
      <c r="T223" s="237">
        <f>H223*S223</f>
        <v>13494</v>
      </c>
      <c r="U223" s="66"/>
      <c r="V223" s="217">
        <f>SMALL(E224:G224,1)+(SMALL(E224:G224,1)*0.5)</f>
        <v>134.85</v>
      </c>
      <c r="W223" s="218">
        <f>LARGE(E224:G224,1)</f>
        <v>89.99</v>
      </c>
      <c r="X223" s="66"/>
      <c r="Y223" s="66"/>
      <c r="Z223" s="66"/>
    </row>
    <row r="224" ht="30.0" customHeight="1">
      <c r="A224" s="219"/>
      <c r="B224" s="220"/>
      <c r="C224" s="224"/>
      <c r="D224" s="220"/>
      <c r="E224" s="259">
        <v>89.9</v>
      </c>
      <c r="F224" s="259">
        <v>89.99</v>
      </c>
      <c r="G224" s="259">
        <v>89.99</v>
      </c>
      <c r="H224" s="222"/>
      <c r="I224" s="219"/>
      <c r="J224" s="223"/>
      <c r="K224" s="219"/>
      <c r="L224" s="223"/>
      <c r="M224" s="219"/>
      <c r="N224" s="223"/>
      <c r="O224" s="219"/>
      <c r="P224" s="223"/>
      <c r="Q224" s="219"/>
      <c r="R224" s="223"/>
      <c r="S224" s="224"/>
      <c r="T224" s="223"/>
      <c r="U224" s="66"/>
      <c r="V224" s="197"/>
      <c r="W224" s="186" t="b">
        <f>IF(W223&lt;V223,TRUE,FALSE)</f>
        <v>1</v>
      </c>
      <c r="X224" s="66"/>
      <c r="Y224" s="66"/>
      <c r="Z224" s="66"/>
    </row>
    <row r="225" ht="30.0" customHeight="1">
      <c r="A225" s="225">
        <v>112.0</v>
      </c>
      <c r="B225" s="226" t="s">
        <v>6</v>
      </c>
      <c r="C225" s="258">
        <v>799840.0</v>
      </c>
      <c r="D225" s="228" t="s">
        <v>891</v>
      </c>
      <c r="E225" s="230" t="s">
        <v>739</v>
      </c>
      <c r="F225" s="253" t="s">
        <v>734</v>
      </c>
      <c r="G225" s="253" t="s">
        <v>754</v>
      </c>
      <c r="H225" s="231">
        <f>ROUNDUP(AVERAGE(E226:G226),2)</f>
        <v>34.45</v>
      </c>
      <c r="I225" s="205">
        <v>30.0</v>
      </c>
      <c r="J225" s="206">
        <f>I225*H225</f>
        <v>1033.5</v>
      </c>
      <c r="K225" s="207"/>
      <c r="L225" s="208">
        <f>K225*H225</f>
        <v>0</v>
      </c>
      <c r="M225" s="209"/>
      <c r="N225" s="210">
        <f>M225*H225</f>
        <v>0</v>
      </c>
      <c r="O225" s="211">
        <v>2.0</v>
      </c>
      <c r="P225" s="212">
        <f>O225*H225</f>
        <v>68.9</v>
      </c>
      <c r="Q225" s="213"/>
      <c r="R225" s="214">
        <f>Q225*H225</f>
        <v>0</v>
      </c>
      <c r="S225" s="215">
        <f>Q225+O225+M225+K225+I225</f>
        <v>32</v>
      </c>
      <c r="T225" s="237">
        <f>H225*S225</f>
        <v>1102.4</v>
      </c>
      <c r="U225" s="6"/>
      <c r="V225" s="217">
        <f>SMALL(E226:G226,1)+(SMALL(E226:G226,1)*0.5)</f>
        <v>44.85</v>
      </c>
      <c r="W225" s="218">
        <f>LARGE(E226:G226,1)</f>
        <v>39.9</v>
      </c>
      <c r="X225" s="6"/>
      <c r="Y225" s="6"/>
      <c r="Z225" s="6"/>
    </row>
    <row r="226" ht="30.0" customHeight="1">
      <c r="A226" s="219"/>
      <c r="B226" s="220"/>
      <c r="C226" s="224"/>
      <c r="D226" s="220"/>
      <c r="E226" s="259">
        <v>29.9</v>
      </c>
      <c r="F226" s="259">
        <v>33.53</v>
      </c>
      <c r="G226" s="259">
        <v>39.9</v>
      </c>
      <c r="H226" s="222"/>
      <c r="I226" s="219"/>
      <c r="J226" s="223"/>
      <c r="K226" s="219"/>
      <c r="L226" s="223"/>
      <c r="M226" s="219"/>
      <c r="N226" s="223"/>
      <c r="O226" s="219"/>
      <c r="P226" s="223"/>
      <c r="Q226" s="219"/>
      <c r="R226" s="223"/>
      <c r="S226" s="224"/>
      <c r="T226" s="223"/>
      <c r="U226" s="6"/>
      <c r="V226" s="197"/>
      <c r="W226" s="186" t="b">
        <f>IF(W225&lt;V225,TRUE,FALSE)</f>
        <v>1</v>
      </c>
      <c r="X226" s="6"/>
      <c r="Y226" s="6"/>
      <c r="Z226" s="6"/>
    </row>
    <row r="227" ht="30.0" customHeight="1">
      <c r="A227" s="198">
        <v>113.0</v>
      </c>
      <c r="B227" s="226" t="s">
        <v>6</v>
      </c>
      <c r="C227" s="258">
        <v>799841.0</v>
      </c>
      <c r="D227" s="238" t="s">
        <v>892</v>
      </c>
      <c r="E227" s="230" t="s">
        <v>749</v>
      </c>
      <c r="F227" s="253" t="s">
        <v>762</v>
      </c>
      <c r="G227" s="253" t="s">
        <v>715</v>
      </c>
      <c r="H227" s="231">
        <f>ROUNDUP(AVERAGE(E228:G228),2)</f>
        <v>73.33</v>
      </c>
      <c r="I227" s="205">
        <v>30.0</v>
      </c>
      <c r="J227" s="206">
        <f>I227*H227</f>
        <v>2199.9</v>
      </c>
      <c r="K227" s="207"/>
      <c r="L227" s="208">
        <f>K227*H227</f>
        <v>0</v>
      </c>
      <c r="M227" s="209"/>
      <c r="N227" s="210">
        <f>M227*H227</f>
        <v>0</v>
      </c>
      <c r="O227" s="211">
        <v>2.0</v>
      </c>
      <c r="P227" s="212">
        <f>O227*H227</f>
        <v>146.66</v>
      </c>
      <c r="Q227" s="213"/>
      <c r="R227" s="214">
        <f>Q227*H227</f>
        <v>0</v>
      </c>
      <c r="S227" s="215">
        <f>Q227+O227+M227+K227+I227</f>
        <v>32</v>
      </c>
      <c r="T227" s="237">
        <f>H227*S227</f>
        <v>2346.56</v>
      </c>
      <c r="U227" s="6"/>
      <c r="V227" s="217">
        <f>SMALL(E228:G228,1)+(SMALL(E228:G228,1)*0.5)</f>
        <v>89.985</v>
      </c>
      <c r="W227" s="218">
        <f>LARGE(E228:G228,1)</f>
        <v>89.99</v>
      </c>
      <c r="X227" s="6"/>
      <c r="Y227" s="6"/>
      <c r="Z227" s="6"/>
    </row>
    <row r="228" ht="30.0" customHeight="1">
      <c r="A228" s="219"/>
      <c r="B228" s="220"/>
      <c r="C228" s="224"/>
      <c r="D228" s="220"/>
      <c r="E228" s="259">
        <v>59.99</v>
      </c>
      <c r="F228" s="259">
        <v>89.99</v>
      </c>
      <c r="G228" s="259">
        <v>70.0</v>
      </c>
      <c r="H228" s="222"/>
      <c r="I228" s="219"/>
      <c r="J228" s="223"/>
      <c r="K228" s="219"/>
      <c r="L228" s="223"/>
      <c r="M228" s="219"/>
      <c r="N228" s="223"/>
      <c r="O228" s="219"/>
      <c r="P228" s="223"/>
      <c r="Q228" s="219"/>
      <c r="R228" s="223"/>
      <c r="S228" s="224"/>
      <c r="T228" s="223"/>
      <c r="U228" s="6"/>
      <c r="V228" s="197"/>
      <c r="W228" s="186" t="b">
        <f>IF(W227&lt;V227,TRUE,FALSE)</f>
        <v>0</v>
      </c>
      <c r="X228" s="6"/>
      <c r="Y228" s="6"/>
      <c r="Z228" s="6"/>
    </row>
    <row r="229" ht="30.0" customHeight="1">
      <c r="A229" s="225">
        <v>114.0</v>
      </c>
      <c r="B229" s="226" t="s">
        <v>6</v>
      </c>
      <c r="C229" s="258">
        <v>799842.0</v>
      </c>
      <c r="D229" s="238" t="s">
        <v>893</v>
      </c>
      <c r="E229" s="230" t="s">
        <v>772</v>
      </c>
      <c r="F229" s="253" t="s">
        <v>894</v>
      </c>
      <c r="G229" s="253" t="s">
        <v>895</v>
      </c>
      <c r="H229" s="231">
        <f>ROUNDUP(AVERAGE(E230:G230),2)</f>
        <v>84.97</v>
      </c>
      <c r="I229" s="205">
        <v>25.0</v>
      </c>
      <c r="J229" s="206">
        <f>I229*H229</f>
        <v>2124.25</v>
      </c>
      <c r="K229" s="207"/>
      <c r="L229" s="208">
        <f>K229*H229</f>
        <v>0</v>
      </c>
      <c r="M229" s="209"/>
      <c r="N229" s="210">
        <f>M229*H229</f>
        <v>0</v>
      </c>
      <c r="O229" s="211">
        <v>3.0</v>
      </c>
      <c r="P229" s="212">
        <f>O229*H229</f>
        <v>254.91</v>
      </c>
      <c r="Q229" s="213"/>
      <c r="R229" s="214">
        <f>Q229*H229</f>
        <v>0</v>
      </c>
      <c r="S229" s="215">
        <f>Q229+O229+M229+K229+I229</f>
        <v>28</v>
      </c>
      <c r="T229" s="237">
        <f>H229*S229</f>
        <v>2379.16</v>
      </c>
      <c r="U229" s="6"/>
      <c r="V229" s="217">
        <f>SMALL(E230:G230,1)+(SMALL(E230:G230,1)*0.5)</f>
        <v>102.15</v>
      </c>
      <c r="W229" s="218">
        <f>LARGE(E230:G230,1)</f>
        <v>99.9</v>
      </c>
      <c r="X229" s="6"/>
      <c r="Y229" s="6"/>
      <c r="Z229" s="6"/>
    </row>
    <row r="230" ht="30.0" customHeight="1">
      <c r="A230" s="219"/>
      <c r="B230" s="220"/>
      <c r="C230" s="224"/>
      <c r="D230" s="220"/>
      <c r="E230" s="259">
        <v>99.9</v>
      </c>
      <c r="F230" s="259">
        <v>68.1</v>
      </c>
      <c r="G230" s="259">
        <v>86.9</v>
      </c>
      <c r="H230" s="222"/>
      <c r="I230" s="219"/>
      <c r="J230" s="223"/>
      <c r="K230" s="219"/>
      <c r="L230" s="223"/>
      <c r="M230" s="219"/>
      <c r="N230" s="223"/>
      <c r="O230" s="219"/>
      <c r="P230" s="223"/>
      <c r="Q230" s="219"/>
      <c r="R230" s="223"/>
      <c r="S230" s="224"/>
      <c r="T230" s="223"/>
      <c r="U230" s="6"/>
      <c r="V230" s="197"/>
      <c r="W230" s="186" t="b">
        <f>IF(W229&lt;V229,TRUE,FALSE)</f>
        <v>1</v>
      </c>
      <c r="X230" s="6"/>
      <c r="Y230" s="6"/>
      <c r="Z230" s="6"/>
    </row>
    <row r="231" ht="30.0" customHeight="1">
      <c r="A231" s="198">
        <v>115.0</v>
      </c>
      <c r="B231" s="226" t="s">
        <v>6</v>
      </c>
      <c r="C231" s="258">
        <v>799843.0</v>
      </c>
      <c r="D231" s="238" t="s">
        <v>896</v>
      </c>
      <c r="E231" s="230" t="s">
        <v>870</v>
      </c>
      <c r="F231" s="253" t="s">
        <v>718</v>
      </c>
      <c r="G231" s="253" t="s">
        <v>785</v>
      </c>
      <c r="H231" s="231">
        <f>ROUNDUP(AVERAGE(E232:G232),2)</f>
        <v>43.53</v>
      </c>
      <c r="I231" s="205">
        <v>47.0</v>
      </c>
      <c r="J231" s="206">
        <f>I231*H231</f>
        <v>2045.91</v>
      </c>
      <c r="K231" s="207"/>
      <c r="L231" s="208">
        <f>K231*H231</f>
        <v>0</v>
      </c>
      <c r="M231" s="209"/>
      <c r="N231" s="210">
        <f>M231*H231</f>
        <v>0</v>
      </c>
      <c r="O231" s="211">
        <v>2.0</v>
      </c>
      <c r="P231" s="212">
        <f>O231*H231</f>
        <v>87.06</v>
      </c>
      <c r="Q231" s="213"/>
      <c r="R231" s="214">
        <f>Q231*H231</f>
        <v>0</v>
      </c>
      <c r="S231" s="215">
        <f>Q231+O231+M231+K231+I231</f>
        <v>49</v>
      </c>
      <c r="T231" s="237">
        <f>H231*S231</f>
        <v>2132.97</v>
      </c>
      <c r="U231" s="6"/>
      <c r="V231" s="217">
        <f>SMALL(E232:G232,1)+(SMALL(E232:G232,1)*0.5)</f>
        <v>59.85</v>
      </c>
      <c r="W231" s="218">
        <f>LARGE(E232:G232,1)</f>
        <v>49.97</v>
      </c>
      <c r="X231" s="6"/>
      <c r="Y231" s="6"/>
      <c r="Z231" s="6"/>
    </row>
    <row r="232" ht="30.0" customHeight="1">
      <c r="A232" s="219"/>
      <c r="B232" s="220"/>
      <c r="C232" s="224"/>
      <c r="D232" s="220"/>
      <c r="E232" s="259">
        <v>40.7</v>
      </c>
      <c r="F232" s="259">
        <v>39.9</v>
      </c>
      <c r="G232" s="259">
        <v>49.97</v>
      </c>
      <c r="H232" s="222"/>
      <c r="I232" s="219"/>
      <c r="J232" s="223"/>
      <c r="K232" s="219"/>
      <c r="L232" s="223"/>
      <c r="M232" s="219"/>
      <c r="N232" s="223"/>
      <c r="O232" s="219"/>
      <c r="P232" s="223"/>
      <c r="Q232" s="219"/>
      <c r="R232" s="223"/>
      <c r="S232" s="224"/>
      <c r="T232" s="223"/>
      <c r="U232" s="6"/>
      <c r="V232" s="197"/>
      <c r="W232" s="186" t="b">
        <f>IF(W231&lt;V231,TRUE,FALSE)</f>
        <v>1</v>
      </c>
      <c r="X232" s="6"/>
      <c r="Y232" s="6"/>
      <c r="Z232" s="6"/>
    </row>
    <row r="233" ht="30.0" customHeight="1">
      <c r="A233" s="225">
        <v>116.0</v>
      </c>
      <c r="B233" s="226" t="s">
        <v>6</v>
      </c>
      <c r="C233" s="258">
        <v>799844.0</v>
      </c>
      <c r="D233" s="228" t="s">
        <v>897</v>
      </c>
      <c r="E233" s="230" t="s">
        <v>827</v>
      </c>
      <c r="F233" s="253" t="s">
        <v>898</v>
      </c>
      <c r="G233" s="253" t="s">
        <v>714</v>
      </c>
      <c r="H233" s="231">
        <f>ROUNDUP(AVERAGE(E234:G234),2)</f>
        <v>173.3</v>
      </c>
      <c r="I233" s="205">
        <v>25.0</v>
      </c>
      <c r="J233" s="206">
        <f>I233*H233</f>
        <v>4332.5</v>
      </c>
      <c r="K233" s="207"/>
      <c r="L233" s="208">
        <f>K233*H233</f>
        <v>0</v>
      </c>
      <c r="M233" s="209"/>
      <c r="N233" s="210">
        <f>M233*H233</f>
        <v>0</v>
      </c>
      <c r="O233" s="211"/>
      <c r="P233" s="212">
        <f>O233*H233</f>
        <v>0</v>
      </c>
      <c r="Q233" s="213"/>
      <c r="R233" s="214">
        <f>Q233*H233</f>
        <v>0</v>
      </c>
      <c r="S233" s="215">
        <f>Q233+O233+M233+K233+I233</f>
        <v>25</v>
      </c>
      <c r="T233" s="237">
        <f>H233*S233</f>
        <v>4332.5</v>
      </c>
      <c r="U233" s="6"/>
      <c r="V233" s="217">
        <f>SMALL(E234:G234,1)+(SMALL(E234:G234,1)*0.5)</f>
        <v>243.75</v>
      </c>
      <c r="W233" s="218">
        <f>LARGE(E234:G234,1)</f>
        <v>179.9</v>
      </c>
      <c r="X233" s="6"/>
      <c r="Y233" s="6"/>
      <c r="Z233" s="6"/>
    </row>
    <row r="234" ht="30.0" customHeight="1">
      <c r="A234" s="219"/>
      <c r="B234" s="220"/>
      <c r="C234" s="224"/>
      <c r="D234" s="220"/>
      <c r="E234" s="259">
        <v>179.9</v>
      </c>
      <c r="F234" s="259">
        <v>162.5</v>
      </c>
      <c r="G234" s="259">
        <v>177.5</v>
      </c>
      <c r="H234" s="222"/>
      <c r="I234" s="219"/>
      <c r="J234" s="223"/>
      <c r="K234" s="219"/>
      <c r="L234" s="223"/>
      <c r="M234" s="219"/>
      <c r="N234" s="223"/>
      <c r="O234" s="219"/>
      <c r="P234" s="223"/>
      <c r="Q234" s="219"/>
      <c r="R234" s="223"/>
      <c r="S234" s="224"/>
      <c r="T234" s="223"/>
      <c r="U234" s="6"/>
      <c r="V234" s="197"/>
      <c r="W234" s="186" t="b">
        <f>IF(W233&lt;V233,TRUE,FALSE)</f>
        <v>1</v>
      </c>
      <c r="X234" s="6"/>
      <c r="Y234" s="6"/>
      <c r="Z234" s="6"/>
    </row>
    <row r="235" ht="30.0" customHeight="1">
      <c r="A235" s="198">
        <v>117.0</v>
      </c>
      <c r="B235" s="226" t="s">
        <v>6</v>
      </c>
      <c r="C235" s="258">
        <v>799845.0</v>
      </c>
      <c r="D235" s="238" t="s">
        <v>899</v>
      </c>
      <c r="E235" s="230" t="s">
        <v>870</v>
      </c>
      <c r="F235" s="253" t="s">
        <v>900</v>
      </c>
      <c r="G235" s="253" t="s">
        <v>894</v>
      </c>
      <c r="H235" s="231">
        <f>ROUNDUP(AVERAGE(E236:G236),2)</f>
        <v>167.89</v>
      </c>
      <c r="I235" s="205">
        <v>47.0</v>
      </c>
      <c r="J235" s="206">
        <f>I235*H235</f>
        <v>7890.83</v>
      </c>
      <c r="K235" s="207"/>
      <c r="L235" s="208">
        <f>K235*H235</f>
        <v>0</v>
      </c>
      <c r="M235" s="209"/>
      <c r="N235" s="210">
        <f>M235*H235</f>
        <v>0</v>
      </c>
      <c r="O235" s="211">
        <v>2.0</v>
      </c>
      <c r="P235" s="212">
        <f>O235*H235</f>
        <v>335.78</v>
      </c>
      <c r="Q235" s="213"/>
      <c r="R235" s="214">
        <f>Q235*H235</f>
        <v>0</v>
      </c>
      <c r="S235" s="215">
        <f>Q235+O235+M235+K235+I235</f>
        <v>49</v>
      </c>
      <c r="T235" s="237">
        <f>H235*S235</f>
        <v>8226.61</v>
      </c>
      <c r="U235" s="6"/>
      <c r="V235" s="217">
        <f>SMALL(E236:G236,1)+(SMALL(E236:G236,1)*0.5)</f>
        <v>229.2</v>
      </c>
      <c r="W235" s="218">
        <f>LARGE(E236:G236,1)</f>
        <v>192.45</v>
      </c>
      <c r="X235" s="6"/>
      <c r="Y235" s="6"/>
      <c r="Z235" s="6"/>
    </row>
    <row r="236" ht="30.0" customHeight="1">
      <c r="A236" s="219"/>
      <c r="B236" s="220"/>
      <c r="C236" s="224"/>
      <c r="D236" s="220"/>
      <c r="E236" s="259">
        <v>158.4</v>
      </c>
      <c r="F236" s="259">
        <v>152.8</v>
      </c>
      <c r="G236" s="259">
        <v>192.45</v>
      </c>
      <c r="H236" s="222"/>
      <c r="I236" s="219"/>
      <c r="J236" s="223"/>
      <c r="K236" s="219"/>
      <c r="L236" s="223"/>
      <c r="M236" s="219"/>
      <c r="N236" s="223"/>
      <c r="O236" s="219"/>
      <c r="P236" s="223"/>
      <c r="Q236" s="219"/>
      <c r="R236" s="223"/>
      <c r="S236" s="224"/>
      <c r="T236" s="223"/>
      <c r="U236" s="6"/>
      <c r="V236" s="197"/>
      <c r="W236" s="186" t="b">
        <f>IF(W235&lt;V235,TRUE,FALSE)</f>
        <v>1</v>
      </c>
      <c r="X236" s="6"/>
      <c r="Y236" s="6"/>
      <c r="Z236" s="6"/>
    </row>
    <row r="237" ht="30.0" customHeight="1">
      <c r="A237" s="225">
        <v>118.0</v>
      </c>
      <c r="B237" s="226" t="s">
        <v>6</v>
      </c>
      <c r="C237" s="258">
        <v>799846.0</v>
      </c>
      <c r="D237" s="228" t="s">
        <v>901</v>
      </c>
      <c r="E237" s="230" t="s">
        <v>870</v>
      </c>
      <c r="F237" s="253" t="s">
        <v>718</v>
      </c>
      <c r="G237" s="253" t="s">
        <v>772</v>
      </c>
      <c r="H237" s="231">
        <f>ROUNDUP(AVERAGE(E238:G238),2)</f>
        <v>72.3</v>
      </c>
      <c r="I237" s="205">
        <v>25.0</v>
      </c>
      <c r="J237" s="206">
        <f>I237*H237</f>
        <v>1807.5</v>
      </c>
      <c r="K237" s="207"/>
      <c r="L237" s="208">
        <f>K237*H237</f>
        <v>0</v>
      </c>
      <c r="M237" s="209"/>
      <c r="N237" s="210">
        <f>M237*H237</f>
        <v>0</v>
      </c>
      <c r="O237" s="211"/>
      <c r="P237" s="212">
        <f>O237*H237</f>
        <v>0</v>
      </c>
      <c r="Q237" s="213"/>
      <c r="R237" s="214">
        <f>Q237*H237</f>
        <v>0</v>
      </c>
      <c r="S237" s="215">
        <f>Q237+O237+M237+K237+I237</f>
        <v>25</v>
      </c>
      <c r="T237" s="237">
        <f>H237*S237</f>
        <v>1807.5</v>
      </c>
      <c r="U237" s="6"/>
      <c r="V237" s="217">
        <f>SMALL(E238:G238,1)+(SMALL(E238:G238,1)*0.5)</f>
        <v>97.5</v>
      </c>
      <c r="W237" s="218">
        <f>LARGE(E238:G238,1)</f>
        <v>86</v>
      </c>
      <c r="X237" s="6"/>
      <c r="Y237" s="6"/>
      <c r="Z237" s="6"/>
    </row>
    <row r="238" ht="30.0" customHeight="1">
      <c r="A238" s="219"/>
      <c r="B238" s="220"/>
      <c r="C238" s="224"/>
      <c r="D238" s="220"/>
      <c r="E238" s="259">
        <v>86.0</v>
      </c>
      <c r="F238" s="259">
        <v>65.0</v>
      </c>
      <c r="G238" s="259">
        <v>65.9</v>
      </c>
      <c r="H238" s="222"/>
      <c r="I238" s="219"/>
      <c r="J238" s="223"/>
      <c r="K238" s="219"/>
      <c r="L238" s="223"/>
      <c r="M238" s="219"/>
      <c r="N238" s="223"/>
      <c r="O238" s="219"/>
      <c r="P238" s="223"/>
      <c r="Q238" s="219"/>
      <c r="R238" s="223"/>
      <c r="S238" s="224"/>
      <c r="T238" s="223"/>
      <c r="U238" s="6"/>
      <c r="V238" s="197"/>
      <c r="W238" s="186" t="b">
        <f>IF(W237&lt;V237,TRUE,FALSE)</f>
        <v>1</v>
      </c>
      <c r="X238" s="6"/>
      <c r="Y238" s="6"/>
      <c r="Z238" s="6"/>
    </row>
    <row r="239" ht="30.0" customHeight="1">
      <c r="A239" s="198">
        <v>119.0</v>
      </c>
      <c r="B239" s="226" t="s">
        <v>6</v>
      </c>
      <c r="C239" s="258">
        <v>799847.0</v>
      </c>
      <c r="D239" s="238" t="s">
        <v>902</v>
      </c>
      <c r="E239" s="230" t="s">
        <v>870</v>
      </c>
      <c r="F239" s="253" t="s">
        <v>903</v>
      </c>
      <c r="G239" s="253" t="s">
        <v>904</v>
      </c>
      <c r="H239" s="231">
        <f>ROUNDUP(AVERAGE(E240:G240),2)</f>
        <v>90.7</v>
      </c>
      <c r="I239" s="205">
        <v>25.0</v>
      </c>
      <c r="J239" s="206">
        <f>I239*H239</f>
        <v>2267.5</v>
      </c>
      <c r="K239" s="207"/>
      <c r="L239" s="208">
        <f>K239*H239</f>
        <v>0</v>
      </c>
      <c r="M239" s="209"/>
      <c r="N239" s="210">
        <f>M239*H239</f>
        <v>0</v>
      </c>
      <c r="O239" s="211"/>
      <c r="P239" s="212">
        <f>O239*H239</f>
        <v>0</v>
      </c>
      <c r="Q239" s="213"/>
      <c r="R239" s="214">
        <f>Q239*H239</f>
        <v>0</v>
      </c>
      <c r="S239" s="215">
        <f>Q239+O239+M239+K239+I239</f>
        <v>25</v>
      </c>
      <c r="T239" s="237">
        <f>H239*S239</f>
        <v>2267.5</v>
      </c>
      <c r="U239" s="6"/>
      <c r="V239" s="217">
        <f>SMALL(E240:G240,1)+(SMALL(E240:G240,1)*0.5)</f>
        <v>125.82</v>
      </c>
      <c r="W239" s="218">
        <f>LARGE(E240:G240,1)</f>
        <v>95</v>
      </c>
      <c r="X239" s="6"/>
      <c r="Y239" s="6"/>
      <c r="Z239" s="6"/>
    </row>
    <row r="240" ht="30.0" customHeight="1">
      <c r="A240" s="219"/>
      <c r="B240" s="220"/>
      <c r="C240" s="224"/>
      <c r="D240" s="220"/>
      <c r="E240" s="259">
        <v>95.0</v>
      </c>
      <c r="F240" s="259">
        <v>93.2</v>
      </c>
      <c r="G240" s="259">
        <v>83.88</v>
      </c>
      <c r="H240" s="222"/>
      <c r="I240" s="219"/>
      <c r="J240" s="223"/>
      <c r="K240" s="219"/>
      <c r="L240" s="223"/>
      <c r="M240" s="219"/>
      <c r="N240" s="223"/>
      <c r="O240" s="219"/>
      <c r="P240" s="223"/>
      <c r="Q240" s="219"/>
      <c r="R240" s="223"/>
      <c r="S240" s="224"/>
      <c r="T240" s="223"/>
      <c r="U240" s="6"/>
      <c r="V240" s="197"/>
      <c r="W240" s="186" t="b">
        <f>IF(W239&lt;V239,TRUE,FALSE)</f>
        <v>1</v>
      </c>
      <c r="X240" s="6"/>
      <c r="Y240" s="6"/>
      <c r="Z240" s="6"/>
    </row>
    <row r="241" ht="30.0" customHeight="1">
      <c r="A241" s="225">
        <v>120.0</v>
      </c>
      <c r="B241" s="226" t="s">
        <v>6</v>
      </c>
      <c r="C241" s="258">
        <v>799848.0</v>
      </c>
      <c r="D241" s="238" t="s">
        <v>905</v>
      </c>
      <c r="E241" s="230" t="s">
        <v>870</v>
      </c>
      <c r="F241" s="253" t="s">
        <v>734</v>
      </c>
      <c r="G241" s="253" t="s">
        <v>714</v>
      </c>
      <c r="H241" s="231">
        <f>ROUNDUP(AVERAGE(E242:G242),2)</f>
        <v>47.23</v>
      </c>
      <c r="I241" s="205">
        <v>25.0</v>
      </c>
      <c r="J241" s="206">
        <f>I241*H241</f>
        <v>1180.75</v>
      </c>
      <c r="K241" s="207"/>
      <c r="L241" s="208">
        <f>K241*H241</f>
        <v>0</v>
      </c>
      <c r="M241" s="209"/>
      <c r="N241" s="210">
        <f>M241*H241</f>
        <v>0</v>
      </c>
      <c r="O241" s="211"/>
      <c r="P241" s="212">
        <f>O241*H241</f>
        <v>0</v>
      </c>
      <c r="Q241" s="213"/>
      <c r="R241" s="214">
        <f>Q241*H241</f>
        <v>0</v>
      </c>
      <c r="S241" s="215">
        <f>Q241+O241+M241+K241+I241</f>
        <v>25</v>
      </c>
      <c r="T241" s="237">
        <f>H241*S241</f>
        <v>1180.75</v>
      </c>
      <c r="U241" s="6"/>
      <c r="V241" s="217">
        <f>SMALL(E242:G242,1)+(SMALL(E242:G242,1)*0.5)</f>
        <v>59.85</v>
      </c>
      <c r="W241" s="218">
        <f>LARGE(E242:G242,1)</f>
        <v>58.88</v>
      </c>
      <c r="X241" s="6"/>
      <c r="Y241" s="6"/>
      <c r="Z241" s="6"/>
    </row>
    <row r="242" ht="30.0" customHeight="1">
      <c r="A242" s="219"/>
      <c r="B242" s="220"/>
      <c r="C242" s="224"/>
      <c r="D242" s="220"/>
      <c r="E242" s="259">
        <v>42.9</v>
      </c>
      <c r="F242" s="259">
        <v>58.88</v>
      </c>
      <c r="G242" s="259">
        <v>39.9</v>
      </c>
      <c r="H242" s="222"/>
      <c r="I242" s="219"/>
      <c r="J242" s="223"/>
      <c r="K242" s="219"/>
      <c r="L242" s="223"/>
      <c r="M242" s="219"/>
      <c r="N242" s="223"/>
      <c r="O242" s="219"/>
      <c r="P242" s="223"/>
      <c r="Q242" s="219"/>
      <c r="R242" s="223"/>
      <c r="S242" s="224"/>
      <c r="T242" s="223"/>
      <c r="U242" s="6"/>
      <c r="V242" s="197"/>
      <c r="W242" s="186" t="b">
        <f>IF(W241&lt;V241,TRUE,FALSE)</f>
        <v>1</v>
      </c>
      <c r="X242" s="6"/>
      <c r="Y242" s="6"/>
      <c r="Z242" s="6"/>
    </row>
    <row r="243" ht="30.0" customHeight="1">
      <c r="A243" s="198">
        <v>121.0</v>
      </c>
      <c r="B243" s="226" t="s">
        <v>6</v>
      </c>
      <c r="C243" s="258">
        <v>61709.0</v>
      </c>
      <c r="D243" s="228" t="s">
        <v>906</v>
      </c>
      <c r="E243" s="230" t="s">
        <v>870</v>
      </c>
      <c r="F243" s="253" t="s">
        <v>718</v>
      </c>
      <c r="G243" s="253" t="s">
        <v>714</v>
      </c>
      <c r="H243" s="231">
        <f>ROUNDUP(AVERAGE(E244:G244),2)</f>
        <v>59.85</v>
      </c>
      <c r="I243" s="205">
        <v>25.0</v>
      </c>
      <c r="J243" s="206">
        <f>I243*H243</f>
        <v>1496.25</v>
      </c>
      <c r="K243" s="207"/>
      <c r="L243" s="208">
        <f>K243*H243</f>
        <v>0</v>
      </c>
      <c r="M243" s="209"/>
      <c r="N243" s="210">
        <f>M243*H243</f>
        <v>0</v>
      </c>
      <c r="O243" s="211"/>
      <c r="P243" s="212">
        <f>O243*H243</f>
        <v>0</v>
      </c>
      <c r="Q243" s="213"/>
      <c r="R243" s="214">
        <f>Q243*H243</f>
        <v>0</v>
      </c>
      <c r="S243" s="215">
        <f>Q243+O243+M243+K243+I243</f>
        <v>25</v>
      </c>
      <c r="T243" s="237">
        <f>H243*S243</f>
        <v>1496.25</v>
      </c>
      <c r="U243" s="6"/>
      <c r="V243" s="217">
        <f>SMALL(E244:G244,1)+(SMALL(E244:G244,1)*0.5)</f>
        <v>75.06</v>
      </c>
      <c r="W243" s="218">
        <f>LARGE(E244:G244,1)</f>
        <v>65</v>
      </c>
      <c r="X243" s="6"/>
      <c r="Y243" s="6"/>
      <c r="Z243" s="6"/>
    </row>
    <row r="244" ht="30.0" customHeight="1">
      <c r="A244" s="219"/>
      <c r="B244" s="220"/>
      <c r="C244" s="224"/>
      <c r="D244" s="220"/>
      <c r="E244" s="259">
        <v>65.0</v>
      </c>
      <c r="F244" s="259">
        <v>50.04</v>
      </c>
      <c r="G244" s="259">
        <v>64.5</v>
      </c>
      <c r="H244" s="222"/>
      <c r="I244" s="219"/>
      <c r="J244" s="223"/>
      <c r="K244" s="219"/>
      <c r="L244" s="223"/>
      <c r="M244" s="219"/>
      <c r="N244" s="223"/>
      <c r="O244" s="219"/>
      <c r="P244" s="223"/>
      <c r="Q244" s="219"/>
      <c r="R244" s="223"/>
      <c r="S244" s="224"/>
      <c r="T244" s="223"/>
      <c r="U244" s="6"/>
      <c r="V244" s="197"/>
      <c r="W244" s="186" t="b">
        <f>IF(W243&lt;V243,TRUE,FALSE)</f>
        <v>1</v>
      </c>
      <c r="X244" s="6"/>
      <c r="Y244" s="6"/>
      <c r="Z244" s="6"/>
    </row>
    <row r="245" ht="30.0" customHeight="1">
      <c r="A245" s="225">
        <v>122.0</v>
      </c>
      <c r="B245" s="226" t="s">
        <v>6</v>
      </c>
      <c r="C245" s="258">
        <v>799849.0</v>
      </c>
      <c r="D245" s="228" t="s">
        <v>907</v>
      </c>
      <c r="E245" s="230" t="s">
        <v>714</v>
      </c>
      <c r="F245" s="253" t="s">
        <v>908</v>
      </c>
      <c r="G245" s="253" t="s">
        <v>726</v>
      </c>
      <c r="H245" s="231">
        <f>ROUNDUP(AVERAGE(E246:G246),2)</f>
        <v>38.52</v>
      </c>
      <c r="I245" s="205">
        <v>25.0</v>
      </c>
      <c r="J245" s="206">
        <f>I245*H245</f>
        <v>963</v>
      </c>
      <c r="K245" s="207"/>
      <c r="L245" s="208">
        <f>K245*H245</f>
        <v>0</v>
      </c>
      <c r="M245" s="209">
        <v>2.0</v>
      </c>
      <c r="N245" s="210">
        <f>M245*H245</f>
        <v>77.04</v>
      </c>
      <c r="O245" s="211"/>
      <c r="P245" s="212">
        <f>O245*H245</f>
        <v>0</v>
      </c>
      <c r="Q245" s="213"/>
      <c r="R245" s="214">
        <f>Q245*H245</f>
        <v>0</v>
      </c>
      <c r="S245" s="215">
        <f>Q245+O245+M245+K245+I245</f>
        <v>27</v>
      </c>
      <c r="T245" s="237">
        <f>H245*S245</f>
        <v>1040.04</v>
      </c>
      <c r="U245" s="6"/>
      <c r="V245" s="217">
        <f>SMALL(E246:G246,1)+(SMALL(E246:G246,1)*0.5)</f>
        <v>49.59</v>
      </c>
      <c r="W245" s="218">
        <f>LARGE(E246:G246,1)</f>
        <v>49</v>
      </c>
      <c r="X245" s="6"/>
      <c r="Y245" s="6"/>
      <c r="Z245" s="6"/>
    </row>
    <row r="246" ht="30.0" customHeight="1">
      <c r="A246" s="219"/>
      <c r="B246" s="220"/>
      <c r="C246" s="224"/>
      <c r="D246" s="220"/>
      <c r="E246" s="259">
        <v>33.06</v>
      </c>
      <c r="F246" s="259">
        <v>33.5</v>
      </c>
      <c r="G246" s="259">
        <v>49.0</v>
      </c>
      <c r="H246" s="222"/>
      <c r="I246" s="219"/>
      <c r="J246" s="223"/>
      <c r="K246" s="219"/>
      <c r="L246" s="223"/>
      <c r="M246" s="219"/>
      <c r="N246" s="223"/>
      <c r="O246" s="219"/>
      <c r="P246" s="223"/>
      <c r="Q246" s="219"/>
      <c r="R246" s="223"/>
      <c r="S246" s="224"/>
      <c r="T246" s="223"/>
      <c r="U246" s="6"/>
      <c r="V246" s="197"/>
      <c r="W246" s="186" t="b">
        <f>IF(W245&lt;V245,TRUE,FALSE)</f>
        <v>1</v>
      </c>
      <c r="X246" s="6"/>
      <c r="Y246" s="6"/>
      <c r="Z246" s="6"/>
    </row>
    <row r="247" ht="30.0" customHeight="1">
      <c r="A247" s="198">
        <v>123.0</v>
      </c>
      <c r="B247" s="226" t="s">
        <v>6</v>
      </c>
      <c r="C247" s="258">
        <v>53800.0</v>
      </c>
      <c r="D247" s="238" t="s">
        <v>909</v>
      </c>
      <c r="E247" s="230" t="s">
        <v>714</v>
      </c>
      <c r="F247" s="253" t="s">
        <v>910</v>
      </c>
      <c r="G247" s="253" t="s">
        <v>911</v>
      </c>
      <c r="H247" s="231">
        <f>ROUNDUP(AVERAGE(E248:G248),2)</f>
        <v>31.57</v>
      </c>
      <c r="I247" s="205">
        <v>25.0</v>
      </c>
      <c r="J247" s="206">
        <f>I247*H247</f>
        <v>789.25</v>
      </c>
      <c r="K247" s="207"/>
      <c r="L247" s="208">
        <f>K247*H247</f>
        <v>0</v>
      </c>
      <c r="M247" s="209"/>
      <c r="N247" s="210">
        <f>M247*H247</f>
        <v>0</v>
      </c>
      <c r="O247" s="211"/>
      <c r="P247" s="212">
        <f>O247*H247</f>
        <v>0</v>
      </c>
      <c r="Q247" s="213"/>
      <c r="R247" s="214">
        <f>Q247*H247</f>
        <v>0</v>
      </c>
      <c r="S247" s="215">
        <f>Q247+O247+M247+K247+I247</f>
        <v>25</v>
      </c>
      <c r="T247" s="237">
        <f>H247*S247</f>
        <v>789.25</v>
      </c>
      <c r="U247" s="6"/>
      <c r="V247" s="217">
        <f>SMALL(E248:G248,1)+(SMALL(E248:G248,1)*0.5)</f>
        <v>40.35</v>
      </c>
      <c r="W247" s="218">
        <f>LARGE(E248:G248,1)</f>
        <v>39.9</v>
      </c>
      <c r="X247" s="6"/>
      <c r="Y247" s="6"/>
      <c r="Z247" s="6"/>
    </row>
    <row r="248" ht="30.0" customHeight="1">
      <c r="A248" s="219"/>
      <c r="B248" s="220"/>
      <c r="C248" s="224"/>
      <c r="D248" s="220"/>
      <c r="E248" s="259">
        <v>26.9</v>
      </c>
      <c r="F248" s="259">
        <v>27.9</v>
      </c>
      <c r="G248" s="259">
        <v>39.9</v>
      </c>
      <c r="H248" s="222"/>
      <c r="I248" s="219"/>
      <c r="J248" s="223"/>
      <c r="K248" s="219"/>
      <c r="L248" s="223"/>
      <c r="M248" s="219"/>
      <c r="N248" s="223"/>
      <c r="O248" s="219"/>
      <c r="P248" s="223"/>
      <c r="Q248" s="219"/>
      <c r="R248" s="223"/>
      <c r="S248" s="224"/>
      <c r="T248" s="223"/>
      <c r="U248" s="6"/>
      <c r="V248" s="197"/>
      <c r="W248" s="186" t="b">
        <f>IF(W247&lt;V247,TRUE,FALSE)</f>
        <v>1</v>
      </c>
      <c r="X248" s="6"/>
      <c r="Y248" s="6"/>
      <c r="Z248" s="6"/>
    </row>
    <row r="249" ht="30.0" customHeight="1">
      <c r="A249" s="225">
        <v>124.0</v>
      </c>
      <c r="B249" s="226" t="s">
        <v>6</v>
      </c>
      <c r="C249" s="258">
        <v>799850.0</v>
      </c>
      <c r="D249" s="238" t="s">
        <v>912</v>
      </c>
      <c r="E249" s="230" t="s">
        <v>870</v>
      </c>
      <c r="F249" s="253" t="s">
        <v>726</v>
      </c>
      <c r="G249" s="253" t="s">
        <v>718</v>
      </c>
      <c r="H249" s="231">
        <f>ROUNDUP(AVERAGE(E250:G250),2)</f>
        <v>238.78</v>
      </c>
      <c r="I249" s="205">
        <v>22.0</v>
      </c>
      <c r="J249" s="206">
        <f>I249*H249</f>
        <v>5253.16</v>
      </c>
      <c r="K249" s="207"/>
      <c r="L249" s="208">
        <f>K249*H249</f>
        <v>0</v>
      </c>
      <c r="M249" s="209">
        <v>1.0</v>
      </c>
      <c r="N249" s="210">
        <f>M249*H249</f>
        <v>238.78</v>
      </c>
      <c r="O249" s="211">
        <v>2.0</v>
      </c>
      <c r="P249" s="212">
        <f>O249*H249</f>
        <v>477.56</v>
      </c>
      <c r="Q249" s="213"/>
      <c r="R249" s="214">
        <f>Q249*H249</f>
        <v>0</v>
      </c>
      <c r="S249" s="215">
        <f>Q249+O249+M249+K249+I249</f>
        <v>25</v>
      </c>
      <c r="T249" s="237">
        <f>H249*S249</f>
        <v>5969.5</v>
      </c>
      <c r="U249" s="6"/>
      <c r="V249" s="217">
        <f>SMALL(E250:G250,1)+(SMALL(E250:G250,1)*0.5)</f>
        <v>308.85</v>
      </c>
      <c r="W249" s="218">
        <f>LARGE(E250:G250,1)</f>
        <v>297</v>
      </c>
      <c r="X249" s="6"/>
      <c r="Y249" s="6"/>
      <c r="Z249" s="6"/>
    </row>
    <row r="250" ht="30.0" customHeight="1">
      <c r="A250" s="219"/>
      <c r="B250" s="220"/>
      <c r="C250" s="224"/>
      <c r="D250" s="220"/>
      <c r="E250" s="259">
        <v>297.0</v>
      </c>
      <c r="F250" s="259">
        <v>205.9</v>
      </c>
      <c r="G250" s="259">
        <v>213.44</v>
      </c>
      <c r="H250" s="222"/>
      <c r="I250" s="219"/>
      <c r="J250" s="223"/>
      <c r="K250" s="219"/>
      <c r="L250" s="223"/>
      <c r="M250" s="219"/>
      <c r="N250" s="223"/>
      <c r="O250" s="219"/>
      <c r="P250" s="223"/>
      <c r="Q250" s="219"/>
      <c r="R250" s="223"/>
      <c r="S250" s="224"/>
      <c r="T250" s="223"/>
      <c r="U250" s="6"/>
      <c r="V250" s="197"/>
      <c r="W250" s="186" t="b">
        <f>IF(W249&lt;V249,TRUE,FALSE)</f>
        <v>1</v>
      </c>
      <c r="X250" s="6"/>
      <c r="Y250" s="6"/>
      <c r="Z250" s="6"/>
    </row>
    <row r="251" ht="30.0" customHeight="1">
      <c r="A251" s="198">
        <v>125.0</v>
      </c>
      <c r="B251" s="226" t="s">
        <v>6</v>
      </c>
      <c r="C251" s="258">
        <v>799851.0</v>
      </c>
      <c r="D251" s="228" t="s">
        <v>913</v>
      </c>
      <c r="E251" s="230" t="s">
        <v>914</v>
      </c>
      <c r="F251" s="253" t="s">
        <v>769</v>
      </c>
      <c r="G251" s="253" t="s">
        <v>714</v>
      </c>
      <c r="H251" s="231">
        <f>ROUNDUP(AVERAGE(E252:G252),2)</f>
        <v>105.83</v>
      </c>
      <c r="I251" s="205">
        <v>44.0</v>
      </c>
      <c r="J251" s="206">
        <f>I251*H251</f>
        <v>4656.52</v>
      </c>
      <c r="K251" s="207">
        <v>2.0</v>
      </c>
      <c r="L251" s="208">
        <f>K251*H251</f>
        <v>211.66</v>
      </c>
      <c r="M251" s="209">
        <v>2.0</v>
      </c>
      <c r="N251" s="210">
        <f>M251*H251</f>
        <v>211.66</v>
      </c>
      <c r="O251" s="211"/>
      <c r="P251" s="212">
        <f>O251*H251</f>
        <v>0</v>
      </c>
      <c r="Q251" s="213"/>
      <c r="R251" s="214">
        <f>Q251*H251</f>
        <v>0</v>
      </c>
      <c r="S251" s="215">
        <f>Q251+O251+M251+K251+I251</f>
        <v>48</v>
      </c>
      <c r="T251" s="237">
        <f>H251*S251</f>
        <v>5079.84</v>
      </c>
      <c r="U251" s="6"/>
      <c r="V251" s="217">
        <f>SMALL(E252:G252,1)+(SMALL(E252:G252,1)*0.5)</f>
        <v>148.02</v>
      </c>
      <c r="W251" s="218">
        <f>LARGE(E252:G252,1)</f>
        <v>118.9</v>
      </c>
      <c r="X251" s="6"/>
      <c r="Y251" s="6"/>
      <c r="Z251" s="6"/>
    </row>
    <row r="252" ht="30.0" customHeight="1">
      <c r="A252" s="219"/>
      <c r="B252" s="220"/>
      <c r="C252" s="224"/>
      <c r="D252" s="220"/>
      <c r="E252" s="259">
        <v>99.89</v>
      </c>
      <c r="F252" s="259">
        <v>118.9</v>
      </c>
      <c r="G252" s="259">
        <v>98.68</v>
      </c>
      <c r="H252" s="222"/>
      <c r="I252" s="219"/>
      <c r="J252" s="223"/>
      <c r="K252" s="219"/>
      <c r="L252" s="223"/>
      <c r="M252" s="219"/>
      <c r="N252" s="223"/>
      <c r="O252" s="219"/>
      <c r="P252" s="223"/>
      <c r="Q252" s="219"/>
      <c r="R252" s="223"/>
      <c r="S252" s="224"/>
      <c r="T252" s="223"/>
      <c r="U252" s="6"/>
      <c r="V252" s="197"/>
      <c r="W252" s="186" t="b">
        <f>IF(W251&lt;V251,TRUE,FALSE)</f>
        <v>1</v>
      </c>
      <c r="X252" s="6"/>
      <c r="Y252" s="6"/>
      <c r="Z252" s="6"/>
    </row>
    <row r="253" ht="30.0" customHeight="1">
      <c r="A253" s="225">
        <v>126.0</v>
      </c>
      <c r="B253" s="260" t="s">
        <v>6</v>
      </c>
      <c r="C253" s="261"/>
      <c r="D253" s="262" t="s">
        <v>915</v>
      </c>
      <c r="E253" s="230" t="s">
        <v>916</v>
      </c>
      <c r="F253" s="253" t="s">
        <v>714</v>
      </c>
      <c r="G253" s="253" t="s">
        <v>917</v>
      </c>
      <c r="H253" s="263">
        <f>ROUNDUP(AVERAGE(E254:G254),2)</f>
        <v>835.76</v>
      </c>
      <c r="I253" s="205">
        <v>22.0</v>
      </c>
      <c r="J253" s="206">
        <f>I253*H253</f>
        <v>18386.72</v>
      </c>
      <c r="K253" s="207"/>
      <c r="L253" s="208">
        <f>K253*H253</f>
        <v>0</v>
      </c>
      <c r="M253" s="209"/>
      <c r="N253" s="210">
        <f>M253*H253</f>
        <v>0</v>
      </c>
      <c r="O253" s="211"/>
      <c r="P253" s="212">
        <f>O253*H253</f>
        <v>0</v>
      </c>
      <c r="Q253" s="213"/>
      <c r="R253" s="214">
        <f>Q253*H253</f>
        <v>0</v>
      </c>
      <c r="S253" s="215">
        <f>Q253+O253+M253+K253+I253</f>
        <v>22</v>
      </c>
      <c r="T253" s="264">
        <f>H253*S253</f>
        <v>18386.72</v>
      </c>
      <c r="U253" s="6"/>
      <c r="V253" s="217">
        <f>SMALL(E254:G254,1)+(SMALL(E254:G254,1)*0.5)</f>
        <v>1224.375</v>
      </c>
      <c r="W253" s="218">
        <f>LARGE(E254:G254,1)</f>
        <v>861.12</v>
      </c>
      <c r="X253" s="6"/>
      <c r="Y253" s="6"/>
      <c r="Z253" s="6"/>
    </row>
    <row r="254" ht="30.0" customHeight="1">
      <c r="A254" s="219"/>
      <c r="B254" s="220"/>
      <c r="C254" s="265"/>
      <c r="D254" s="220"/>
      <c r="E254" s="259">
        <v>829.9</v>
      </c>
      <c r="F254" s="259">
        <v>861.12</v>
      </c>
      <c r="G254" s="259">
        <v>816.25</v>
      </c>
      <c r="H254" s="266"/>
      <c r="I254" s="219"/>
      <c r="J254" s="223"/>
      <c r="K254" s="219"/>
      <c r="L254" s="223"/>
      <c r="M254" s="219"/>
      <c r="N254" s="223"/>
      <c r="O254" s="219"/>
      <c r="P254" s="223"/>
      <c r="Q254" s="219"/>
      <c r="R254" s="223"/>
      <c r="S254" s="224"/>
      <c r="T254" s="223"/>
      <c r="U254" s="6"/>
      <c r="V254" s="197"/>
      <c r="W254" s="186" t="b">
        <f>IF(W253&lt;V253,TRUE,FALSE)</f>
        <v>1</v>
      </c>
      <c r="X254" s="6"/>
      <c r="Y254" s="6"/>
      <c r="Z254" s="6"/>
    </row>
    <row r="255" ht="30.0" customHeight="1">
      <c r="A255" s="198">
        <v>127.0</v>
      </c>
      <c r="B255" s="260" t="s">
        <v>6</v>
      </c>
      <c r="C255" s="261"/>
      <c r="D255" s="267" t="s">
        <v>918</v>
      </c>
      <c r="E255" s="230" t="s">
        <v>916</v>
      </c>
      <c r="F255" s="253" t="s">
        <v>919</v>
      </c>
      <c r="G255" s="253" t="s">
        <v>769</v>
      </c>
      <c r="H255" s="263">
        <f>ROUNDUP(AVERAGE(E256:G256),2)</f>
        <v>233.27</v>
      </c>
      <c r="I255" s="205">
        <v>22.0</v>
      </c>
      <c r="J255" s="206">
        <f>I255*H255</f>
        <v>5131.94</v>
      </c>
      <c r="K255" s="207"/>
      <c r="L255" s="208">
        <f>K255*H255</f>
        <v>0</v>
      </c>
      <c r="M255" s="209"/>
      <c r="N255" s="210">
        <f>M255*H255</f>
        <v>0</v>
      </c>
      <c r="O255" s="211"/>
      <c r="P255" s="212">
        <f>O255*H255</f>
        <v>0</v>
      </c>
      <c r="Q255" s="213"/>
      <c r="R255" s="214">
        <f>Q255*H255</f>
        <v>0</v>
      </c>
      <c r="S255" s="215">
        <f>Q255+O255+M255+K255+I255</f>
        <v>22</v>
      </c>
      <c r="T255" s="264">
        <f>H255*S255</f>
        <v>5131.94</v>
      </c>
      <c r="U255" s="6"/>
      <c r="V255" s="217">
        <f>SMALL(E256:G256,1)+(SMALL(E256:G256,1)*0.5)</f>
        <v>299.85</v>
      </c>
      <c r="W255" s="218">
        <f>LARGE(E256:G256,1)</f>
        <v>251.9</v>
      </c>
      <c r="X255" s="6"/>
      <c r="Y255" s="6"/>
      <c r="Z255" s="6"/>
    </row>
    <row r="256" ht="30.0" customHeight="1">
      <c r="A256" s="219"/>
      <c r="B256" s="220"/>
      <c r="C256" s="265"/>
      <c r="D256" s="220"/>
      <c r="E256" s="259">
        <v>251.9</v>
      </c>
      <c r="F256" s="259">
        <v>248.0</v>
      </c>
      <c r="G256" s="259">
        <v>199.9</v>
      </c>
      <c r="H256" s="266"/>
      <c r="I256" s="219"/>
      <c r="J256" s="223"/>
      <c r="K256" s="219"/>
      <c r="L256" s="223"/>
      <c r="M256" s="219"/>
      <c r="N256" s="223"/>
      <c r="O256" s="219"/>
      <c r="P256" s="223"/>
      <c r="Q256" s="219"/>
      <c r="R256" s="223"/>
      <c r="S256" s="224"/>
      <c r="T256" s="223"/>
      <c r="U256" s="6"/>
      <c r="V256" s="197"/>
      <c r="W256" s="186" t="b">
        <f>IF(W255&lt;V255,TRUE,FALSE)</f>
        <v>1</v>
      </c>
      <c r="X256" s="6"/>
      <c r="Y256" s="6"/>
      <c r="Z256" s="6"/>
    </row>
    <row r="257" ht="30.0" customHeight="1">
      <c r="A257" s="225">
        <v>128.0</v>
      </c>
      <c r="B257" s="226" t="s">
        <v>6</v>
      </c>
      <c r="C257" s="258">
        <v>799852.0</v>
      </c>
      <c r="D257" s="238" t="s">
        <v>920</v>
      </c>
      <c r="E257" s="230" t="s">
        <v>870</v>
      </c>
      <c r="F257" s="253" t="s">
        <v>919</v>
      </c>
      <c r="G257" s="253" t="s">
        <v>783</v>
      </c>
      <c r="H257" s="231">
        <f>ROUNDUP(AVERAGE(E258:G258),2)</f>
        <v>3125.34</v>
      </c>
      <c r="I257" s="205"/>
      <c r="J257" s="206">
        <f>I257*H257</f>
        <v>0</v>
      </c>
      <c r="K257" s="207"/>
      <c r="L257" s="208">
        <f>K257*H257</f>
        <v>0</v>
      </c>
      <c r="M257" s="209">
        <v>5.0</v>
      </c>
      <c r="N257" s="210">
        <f>M257*H257</f>
        <v>15626.7</v>
      </c>
      <c r="O257" s="211"/>
      <c r="P257" s="212">
        <f>O257*H257</f>
        <v>0</v>
      </c>
      <c r="Q257" s="213"/>
      <c r="R257" s="214">
        <f>Q257*H257</f>
        <v>0</v>
      </c>
      <c r="S257" s="215">
        <f>Q257+O257+M257+K257+I257</f>
        <v>5</v>
      </c>
      <c r="T257" s="237">
        <f>H257*S257</f>
        <v>15626.7</v>
      </c>
      <c r="U257" s="66"/>
      <c r="V257" s="217">
        <f>SMALL(E258:G258,1)+(SMALL(E258:G258,1)*0.5)</f>
        <v>4434</v>
      </c>
      <c r="W257" s="218">
        <f>LARGE(E258:G258,1)</f>
        <v>3320</v>
      </c>
      <c r="X257" s="66"/>
      <c r="Y257" s="66"/>
      <c r="Z257" s="66"/>
    </row>
    <row r="258" ht="30.0" customHeight="1">
      <c r="A258" s="219"/>
      <c r="B258" s="220"/>
      <c r="C258" s="224"/>
      <c r="D258" s="220"/>
      <c r="E258" s="259">
        <v>3320.0</v>
      </c>
      <c r="F258" s="259">
        <v>2956.0</v>
      </c>
      <c r="G258" s="259">
        <v>3100.0</v>
      </c>
      <c r="H258" s="222"/>
      <c r="I258" s="219"/>
      <c r="J258" s="223"/>
      <c r="K258" s="219"/>
      <c r="L258" s="223"/>
      <c r="M258" s="219"/>
      <c r="N258" s="223"/>
      <c r="O258" s="219"/>
      <c r="P258" s="223"/>
      <c r="Q258" s="219"/>
      <c r="R258" s="223"/>
      <c r="S258" s="224"/>
      <c r="T258" s="223"/>
      <c r="U258" s="66"/>
      <c r="V258" s="197"/>
      <c r="W258" s="186" t="b">
        <f>IF(W257&lt;V257,TRUE,FALSE)</f>
        <v>1</v>
      </c>
      <c r="X258" s="66"/>
      <c r="Y258" s="66"/>
      <c r="Z258" s="66"/>
    </row>
    <row r="259" ht="30.0" customHeight="1">
      <c r="A259" s="198">
        <v>129.0</v>
      </c>
      <c r="B259" s="226" t="s">
        <v>6</v>
      </c>
      <c r="C259" s="258">
        <v>799854.0</v>
      </c>
      <c r="D259" s="228" t="s">
        <v>921</v>
      </c>
      <c r="E259" s="230" t="s">
        <v>745</v>
      </c>
      <c r="F259" s="253" t="s">
        <v>775</v>
      </c>
      <c r="G259" s="253" t="s">
        <v>714</v>
      </c>
      <c r="H259" s="231">
        <f>ROUNDUP(AVERAGE(E260:G260),2)</f>
        <v>56.63</v>
      </c>
      <c r="I259" s="205">
        <v>30.0</v>
      </c>
      <c r="J259" s="206">
        <f>I259*H259</f>
        <v>1698.9</v>
      </c>
      <c r="K259" s="207"/>
      <c r="L259" s="208">
        <f>K259*H259</f>
        <v>0</v>
      </c>
      <c r="M259" s="209"/>
      <c r="N259" s="210">
        <f>M259*H259</f>
        <v>0</v>
      </c>
      <c r="O259" s="211">
        <v>9.0</v>
      </c>
      <c r="P259" s="212">
        <f>O259*H259</f>
        <v>509.67</v>
      </c>
      <c r="Q259" s="213"/>
      <c r="R259" s="214">
        <f>Q259*H259</f>
        <v>0</v>
      </c>
      <c r="S259" s="215">
        <f>Q259+O259+M259+K259+I259</f>
        <v>39</v>
      </c>
      <c r="T259" s="237">
        <f>H259*S259</f>
        <v>2208.57</v>
      </c>
      <c r="U259" s="6"/>
      <c r="V259" s="217">
        <f>SMALL(E260:G260,1)+(SMALL(E260:G260,1)*0.5)</f>
        <v>74.85</v>
      </c>
      <c r="W259" s="218">
        <f>LARGE(E260:G260,1)</f>
        <v>59.99</v>
      </c>
      <c r="X259" s="6"/>
      <c r="Y259" s="6"/>
      <c r="Z259" s="6"/>
    </row>
    <row r="260" ht="30.0" customHeight="1">
      <c r="A260" s="219"/>
      <c r="B260" s="220"/>
      <c r="C260" s="224"/>
      <c r="D260" s="220"/>
      <c r="E260" s="259">
        <v>59.99</v>
      </c>
      <c r="F260" s="259">
        <v>59.99</v>
      </c>
      <c r="G260" s="259">
        <v>49.9</v>
      </c>
      <c r="H260" s="222"/>
      <c r="I260" s="219"/>
      <c r="J260" s="223"/>
      <c r="K260" s="219"/>
      <c r="L260" s="223"/>
      <c r="M260" s="219"/>
      <c r="N260" s="223"/>
      <c r="O260" s="219"/>
      <c r="P260" s="223"/>
      <c r="Q260" s="219"/>
      <c r="R260" s="223"/>
      <c r="S260" s="224"/>
      <c r="T260" s="223"/>
      <c r="U260" s="6"/>
      <c r="V260" s="197"/>
      <c r="W260" s="186" t="b">
        <f>IF(W259&lt;V259,TRUE,FALSE)</f>
        <v>1</v>
      </c>
      <c r="X260" s="6"/>
      <c r="Y260" s="6"/>
      <c r="Z260" s="6"/>
    </row>
    <row r="261" ht="30.0" customHeight="1">
      <c r="A261" s="225">
        <v>130.0</v>
      </c>
      <c r="B261" s="226" t="s">
        <v>6</v>
      </c>
      <c r="C261" s="258">
        <v>799855.0</v>
      </c>
      <c r="D261" s="238" t="s">
        <v>922</v>
      </c>
      <c r="E261" s="230" t="s">
        <v>870</v>
      </c>
      <c r="F261" s="253" t="s">
        <v>754</v>
      </c>
      <c r="G261" s="253" t="s">
        <v>923</v>
      </c>
      <c r="H261" s="231">
        <f>ROUNDUP(AVERAGE(E262:G262),2)</f>
        <v>356.7</v>
      </c>
      <c r="I261" s="205">
        <v>21.0</v>
      </c>
      <c r="J261" s="206">
        <f>I261*H261</f>
        <v>7490.7</v>
      </c>
      <c r="K261" s="207"/>
      <c r="L261" s="208">
        <f>K261*H261</f>
        <v>0</v>
      </c>
      <c r="M261" s="209"/>
      <c r="N261" s="210">
        <f>M261*H261</f>
        <v>0</v>
      </c>
      <c r="O261" s="211">
        <v>2.0</v>
      </c>
      <c r="P261" s="212">
        <f>O261*H261</f>
        <v>713.4</v>
      </c>
      <c r="Q261" s="213"/>
      <c r="R261" s="214">
        <f>Q261*H261</f>
        <v>0</v>
      </c>
      <c r="S261" s="215">
        <f>Q261+O261+M261+K261+I261</f>
        <v>23</v>
      </c>
      <c r="T261" s="237">
        <f>H261*S261</f>
        <v>8204.1</v>
      </c>
      <c r="U261" s="6"/>
      <c r="V261" s="217">
        <f>SMALL(E262:G262,1)+(SMALL(E262:G262,1)*0.5)</f>
        <v>516.12</v>
      </c>
      <c r="W261" s="218">
        <f>LARGE(E262:G262,1)</f>
        <v>374</v>
      </c>
      <c r="X261" s="6"/>
      <c r="Y261" s="6"/>
      <c r="Z261" s="6"/>
    </row>
    <row r="262" ht="30.0" customHeight="1">
      <c r="A262" s="219"/>
      <c r="B262" s="220"/>
      <c r="C262" s="224"/>
      <c r="D262" s="220"/>
      <c r="E262" s="259">
        <v>352.0</v>
      </c>
      <c r="F262" s="259">
        <v>344.08</v>
      </c>
      <c r="G262" s="259">
        <v>374.0</v>
      </c>
      <c r="H262" s="222"/>
      <c r="I262" s="219"/>
      <c r="J262" s="223"/>
      <c r="K262" s="219"/>
      <c r="L262" s="223"/>
      <c r="M262" s="219"/>
      <c r="N262" s="223"/>
      <c r="O262" s="219"/>
      <c r="P262" s="223"/>
      <c r="Q262" s="219"/>
      <c r="R262" s="223"/>
      <c r="S262" s="224"/>
      <c r="T262" s="223"/>
      <c r="U262" s="6"/>
      <c r="V262" s="197"/>
      <c r="W262" s="186" t="b">
        <f>IF(W261&lt;V261,TRUE,FALSE)</f>
        <v>1</v>
      </c>
      <c r="X262" s="6"/>
      <c r="Y262" s="6"/>
      <c r="Z262" s="6"/>
    </row>
    <row r="263" ht="30.0" customHeight="1">
      <c r="A263" s="198">
        <v>131.0</v>
      </c>
      <c r="B263" s="226" t="s">
        <v>6</v>
      </c>
      <c r="C263" s="258">
        <v>56958.0</v>
      </c>
      <c r="D263" s="228" t="s">
        <v>924</v>
      </c>
      <c r="E263" s="230" t="s">
        <v>870</v>
      </c>
      <c r="F263" s="253" t="s">
        <v>734</v>
      </c>
      <c r="G263" s="253" t="s">
        <v>714</v>
      </c>
      <c r="H263" s="231">
        <f>ROUNDUP(AVERAGE(E264:G264),2)</f>
        <v>23.9</v>
      </c>
      <c r="I263" s="205">
        <v>22.0</v>
      </c>
      <c r="J263" s="206">
        <f>I263*H263</f>
        <v>525.8</v>
      </c>
      <c r="K263" s="207"/>
      <c r="L263" s="208">
        <f>K263*H263</f>
        <v>0</v>
      </c>
      <c r="M263" s="209"/>
      <c r="N263" s="210">
        <f>M263*H263</f>
        <v>0</v>
      </c>
      <c r="O263" s="211">
        <v>2.0</v>
      </c>
      <c r="P263" s="212">
        <f>O263*H263</f>
        <v>47.8</v>
      </c>
      <c r="Q263" s="213"/>
      <c r="R263" s="214">
        <f>Q263*H263</f>
        <v>0</v>
      </c>
      <c r="S263" s="215">
        <f>Q263+O263+M263+K263+I263</f>
        <v>24</v>
      </c>
      <c r="T263" s="237">
        <f>H263*S263</f>
        <v>573.6</v>
      </c>
      <c r="U263" s="6"/>
      <c r="V263" s="217">
        <f>SMALL(E264:G264,1)+(SMALL(E264:G264,1)*0.5)</f>
        <v>31.35</v>
      </c>
      <c r="W263" s="218">
        <f>LARGE(E264:G264,1)</f>
        <v>29.9</v>
      </c>
      <c r="X263" s="6"/>
      <c r="Y263" s="6"/>
      <c r="Z263" s="6"/>
    </row>
    <row r="264" ht="30.0" customHeight="1">
      <c r="A264" s="219"/>
      <c r="B264" s="220"/>
      <c r="C264" s="224"/>
      <c r="D264" s="220"/>
      <c r="E264" s="259">
        <v>20.9</v>
      </c>
      <c r="F264" s="259">
        <v>20.9</v>
      </c>
      <c r="G264" s="259">
        <v>29.9</v>
      </c>
      <c r="H264" s="222"/>
      <c r="I264" s="219"/>
      <c r="J264" s="223"/>
      <c r="K264" s="219"/>
      <c r="L264" s="223"/>
      <c r="M264" s="219"/>
      <c r="N264" s="223"/>
      <c r="O264" s="219"/>
      <c r="P264" s="223"/>
      <c r="Q264" s="219"/>
      <c r="R264" s="223"/>
      <c r="S264" s="224"/>
      <c r="T264" s="223"/>
      <c r="U264" s="6"/>
      <c r="V264" s="197"/>
      <c r="W264" s="186" t="b">
        <f>IF(W263&lt;V263,TRUE,FALSE)</f>
        <v>1</v>
      </c>
      <c r="X264" s="6"/>
      <c r="Y264" s="6"/>
      <c r="Z264" s="6"/>
    </row>
    <row r="265" ht="30.0" customHeight="1">
      <c r="A265" s="225">
        <v>132.0</v>
      </c>
      <c r="B265" s="226" t="s">
        <v>6</v>
      </c>
      <c r="C265" s="258">
        <v>799856.0</v>
      </c>
      <c r="D265" s="228" t="s">
        <v>925</v>
      </c>
      <c r="E265" s="230" t="s">
        <v>870</v>
      </c>
      <c r="F265" s="253" t="s">
        <v>718</v>
      </c>
      <c r="G265" s="253" t="s">
        <v>772</v>
      </c>
      <c r="H265" s="231">
        <f>ROUNDUP(AVERAGE(E266:G266),2)</f>
        <v>21.52</v>
      </c>
      <c r="I265" s="205">
        <v>22.0</v>
      </c>
      <c r="J265" s="206">
        <f>I265*H265</f>
        <v>473.44</v>
      </c>
      <c r="K265" s="207"/>
      <c r="L265" s="208">
        <f>K265*H265</f>
        <v>0</v>
      </c>
      <c r="M265" s="209"/>
      <c r="N265" s="210">
        <f>M265*H265</f>
        <v>0</v>
      </c>
      <c r="O265" s="211"/>
      <c r="P265" s="212">
        <f>O265*H265</f>
        <v>0</v>
      </c>
      <c r="Q265" s="213"/>
      <c r="R265" s="214">
        <f>Q265*H265</f>
        <v>0</v>
      </c>
      <c r="S265" s="215">
        <f>Q265+O265+M265+K265+I265</f>
        <v>22</v>
      </c>
      <c r="T265" s="237">
        <f>H265*S265</f>
        <v>473.44</v>
      </c>
      <c r="U265" s="6"/>
      <c r="V265" s="217">
        <f>SMALL(E266:G266,1)+(SMALL(E266:G266,1)*0.5)</f>
        <v>29.7</v>
      </c>
      <c r="W265" s="218">
        <f>LARGE(E266:G266,1)</f>
        <v>24.85</v>
      </c>
      <c r="X265" s="6"/>
      <c r="Y265" s="6"/>
      <c r="Z265" s="6"/>
    </row>
    <row r="266" ht="30.0" customHeight="1">
      <c r="A266" s="219"/>
      <c r="B266" s="220"/>
      <c r="C266" s="224"/>
      <c r="D266" s="220"/>
      <c r="E266" s="259">
        <v>19.8</v>
      </c>
      <c r="F266" s="259">
        <v>24.85</v>
      </c>
      <c r="G266" s="259">
        <v>19.9</v>
      </c>
      <c r="H266" s="222"/>
      <c r="I266" s="219"/>
      <c r="J266" s="223"/>
      <c r="K266" s="219"/>
      <c r="L266" s="223"/>
      <c r="M266" s="219"/>
      <c r="N266" s="223"/>
      <c r="O266" s="219"/>
      <c r="P266" s="223"/>
      <c r="Q266" s="219"/>
      <c r="R266" s="223"/>
      <c r="S266" s="224"/>
      <c r="T266" s="223"/>
      <c r="U266" s="6"/>
      <c r="V266" s="197"/>
      <c r="W266" s="186" t="b">
        <f>IF(W265&lt;V265,TRUE,FALSE)</f>
        <v>1</v>
      </c>
      <c r="X266" s="6"/>
      <c r="Y266" s="6"/>
      <c r="Z266" s="6"/>
    </row>
    <row r="267" ht="30.0" customHeight="1">
      <c r="A267" s="198">
        <v>133.0</v>
      </c>
      <c r="B267" s="226" t="s">
        <v>6</v>
      </c>
      <c r="C267" s="258">
        <v>797769.0</v>
      </c>
      <c r="D267" s="228" t="s">
        <v>926</v>
      </c>
      <c r="E267" s="230" t="s">
        <v>718</v>
      </c>
      <c r="F267" s="253" t="s">
        <v>772</v>
      </c>
      <c r="G267" s="253" t="s">
        <v>870</v>
      </c>
      <c r="H267" s="231">
        <f>ROUNDUP(AVERAGE(E268:G268),2)</f>
        <v>143.54</v>
      </c>
      <c r="I267" s="232">
        <v>139.0</v>
      </c>
      <c r="J267" s="206">
        <f>I267*H267</f>
        <v>19952.06</v>
      </c>
      <c r="K267" s="233"/>
      <c r="L267" s="208">
        <f>K267*H267</f>
        <v>0</v>
      </c>
      <c r="M267" s="234">
        <v>1.0</v>
      </c>
      <c r="N267" s="210">
        <f>M267*H267</f>
        <v>143.54</v>
      </c>
      <c r="O267" s="235"/>
      <c r="P267" s="212">
        <f>O267*H267</f>
        <v>0</v>
      </c>
      <c r="Q267" s="236"/>
      <c r="R267" s="214">
        <f>Q267*H267</f>
        <v>0</v>
      </c>
      <c r="S267" s="215">
        <f>Q267+O267+M267+K267+I267</f>
        <v>140</v>
      </c>
      <c r="T267" s="237">
        <f>H267*S267</f>
        <v>20095.6</v>
      </c>
      <c r="U267" s="66"/>
      <c r="V267" s="217">
        <f>SMALL(E268:G268,1)+(SMALL(E268:G268,1)*0.5)</f>
        <v>202.5</v>
      </c>
      <c r="W267" s="218">
        <f>LARGE(E268:G268,1)</f>
        <v>155.9</v>
      </c>
      <c r="X267" s="66"/>
      <c r="Y267" s="66"/>
      <c r="Z267" s="66"/>
    </row>
    <row r="268" ht="30.0" customHeight="1">
      <c r="A268" s="219"/>
      <c r="B268" s="220"/>
      <c r="C268" s="224"/>
      <c r="D268" s="220"/>
      <c r="E268" s="259">
        <v>135.0</v>
      </c>
      <c r="F268" s="259">
        <v>155.9</v>
      </c>
      <c r="G268" s="259">
        <v>139.7</v>
      </c>
      <c r="H268" s="222"/>
      <c r="I268" s="219"/>
      <c r="J268" s="223"/>
      <c r="K268" s="219"/>
      <c r="L268" s="223"/>
      <c r="M268" s="219"/>
      <c r="N268" s="223"/>
      <c r="O268" s="219"/>
      <c r="P268" s="223"/>
      <c r="Q268" s="219"/>
      <c r="R268" s="223"/>
      <c r="S268" s="224"/>
      <c r="T268" s="223"/>
      <c r="U268" s="66"/>
      <c r="V268" s="197"/>
      <c r="W268" s="186" t="b">
        <f>IF(W267&lt;V267,TRUE,FALSE)</f>
        <v>1</v>
      </c>
      <c r="X268" s="66"/>
      <c r="Y268" s="66"/>
      <c r="Z268" s="66"/>
    </row>
    <row r="269" ht="30.0" customHeight="1">
      <c r="A269" s="225">
        <v>134.0</v>
      </c>
      <c r="B269" s="226" t="s">
        <v>6</v>
      </c>
      <c r="C269" s="258">
        <v>794504.0</v>
      </c>
      <c r="D269" s="238" t="s">
        <v>927</v>
      </c>
      <c r="E269" s="230" t="s">
        <v>850</v>
      </c>
      <c r="F269" s="253" t="s">
        <v>714</v>
      </c>
      <c r="G269" s="253" t="s">
        <v>734</v>
      </c>
      <c r="H269" s="231">
        <f>ROUNDUP(AVERAGE(E270:G270),2)</f>
        <v>22.4</v>
      </c>
      <c r="I269" s="232"/>
      <c r="J269" s="206">
        <f>I269*H269</f>
        <v>0</v>
      </c>
      <c r="K269" s="233"/>
      <c r="L269" s="208">
        <f>K269*H269</f>
        <v>0</v>
      </c>
      <c r="M269" s="234"/>
      <c r="N269" s="210">
        <f>M269*H269</f>
        <v>0</v>
      </c>
      <c r="O269" s="235">
        <v>3.0</v>
      </c>
      <c r="P269" s="212">
        <f>O269*H269</f>
        <v>67.2</v>
      </c>
      <c r="Q269" s="236"/>
      <c r="R269" s="214">
        <f>Q269*H269</f>
        <v>0</v>
      </c>
      <c r="S269" s="215">
        <f>Q269+O269+M269+K269+I269</f>
        <v>3</v>
      </c>
      <c r="T269" s="237">
        <f>H269*S269</f>
        <v>67.2</v>
      </c>
      <c r="U269" s="6"/>
      <c r="V269" s="217">
        <f>SMALL(E270:G270,1)+(SMALL(E270:G270,1)*0.5)</f>
        <v>31.05</v>
      </c>
      <c r="W269" s="218">
        <f>LARGE(E270:G270,1)</f>
        <v>24.5</v>
      </c>
      <c r="X269" s="6"/>
      <c r="Y269" s="6"/>
      <c r="Z269" s="6"/>
    </row>
    <row r="270" ht="30.0" customHeight="1">
      <c r="A270" s="219"/>
      <c r="B270" s="220"/>
      <c r="C270" s="224"/>
      <c r="D270" s="220"/>
      <c r="E270" s="259">
        <v>21.99</v>
      </c>
      <c r="F270" s="259">
        <v>24.5</v>
      </c>
      <c r="G270" s="259">
        <v>20.7</v>
      </c>
      <c r="H270" s="222"/>
      <c r="I270" s="219"/>
      <c r="J270" s="223"/>
      <c r="K270" s="219"/>
      <c r="L270" s="223"/>
      <c r="M270" s="219"/>
      <c r="N270" s="223"/>
      <c r="O270" s="219"/>
      <c r="P270" s="223"/>
      <c r="Q270" s="219"/>
      <c r="R270" s="223"/>
      <c r="S270" s="224"/>
      <c r="T270" s="223"/>
      <c r="U270" s="6"/>
      <c r="V270" s="197"/>
      <c r="W270" s="186" t="b">
        <f>IF(W269&lt;V269,TRUE,FALSE)</f>
        <v>1</v>
      </c>
      <c r="X270" s="6"/>
      <c r="Y270" s="6"/>
      <c r="Z270" s="6"/>
    </row>
    <row r="271" ht="30.0" customHeight="1">
      <c r="A271" s="198">
        <v>135.0</v>
      </c>
      <c r="B271" s="226" t="s">
        <v>6</v>
      </c>
      <c r="C271" s="258"/>
      <c r="D271" s="245" t="s">
        <v>928</v>
      </c>
      <c r="E271" s="230" t="s">
        <v>714</v>
      </c>
      <c r="F271" s="253" t="s">
        <v>734</v>
      </c>
      <c r="G271" s="253" t="s">
        <v>724</v>
      </c>
      <c r="H271" s="231">
        <f>ROUNDUP(AVERAGE(E272:G272),2)</f>
        <v>20.33</v>
      </c>
      <c r="I271" s="232"/>
      <c r="J271" s="206">
        <f>I271*H271</f>
        <v>0</v>
      </c>
      <c r="K271" s="233"/>
      <c r="L271" s="208">
        <f>K271*H271</f>
        <v>0</v>
      </c>
      <c r="M271" s="234"/>
      <c r="N271" s="210">
        <f>M271*H271</f>
        <v>0</v>
      </c>
      <c r="O271" s="235">
        <v>3.0</v>
      </c>
      <c r="P271" s="212">
        <f>O271*H271</f>
        <v>60.99</v>
      </c>
      <c r="Q271" s="236"/>
      <c r="R271" s="214">
        <f>Q271*H271</f>
        <v>0</v>
      </c>
      <c r="S271" s="215">
        <f>Q271+O271+M271+K271+I271</f>
        <v>3</v>
      </c>
      <c r="T271" s="237">
        <f>H271*S271</f>
        <v>60.99</v>
      </c>
      <c r="U271" s="6"/>
      <c r="V271" s="217">
        <f>SMALL(E272:G272,1)+(SMALL(E272:G272,1)*0.5)</f>
        <v>27</v>
      </c>
      <c r="W271" s="218">
        <f>LARGE(E272:G272,1)</f>
        <v>24.99</v>
      </c>
      <c r="X271" s="6"/>
      <c r="Y271" s="6"/>
      <c r="Z271" s="6"/>
    </row>
    <row r="272" ht="30.0" customHeight="1">
      <c r="A272" s="219"/>
      <c r="B272" s="220"/>
      <c r="C272" s="224"/>
      <c r="D272" s="220"/>
      <c r="E272" s="259">
        <v>18.0</v>
      </c>
      <c r="F272" s="259">
        <v>24.99</v>
      </c>
      <c r="G272" s="259">
        <v>18.0</v>
      </c>
      <c r="H272" s="222"/>
      <c r="I272" s="219"/>
      <c r="J272" s="223"/>
      <c r="K272" s="219"/>
      <c r="L272" s="223"/>
      <c r="M272" s="219"/>
      <c r="N272" s="223"/>
      <c r="O272" s="219"/>
      <c r="P272" s="223"/>
      <c r="Q272" s="219"/>
      <c r="R272" s="223"/>
      <c r="S272" s="224"/>
      <c r="T272" s="223"/>
      <c r="U272" s="6"/>
      <c r="V272" s="197"/>
      <c r="W272" s="186" t="b">
        <f>IF(W271&lt;V271,TRUE,FALSE)</f>
        <v>1</v>
      </c>
      <c r="X272" s="6"/>
      <c r="Y272" s="6"/>
      <c r="Z272" s="6"/>
    </row>
    <row r="273" ht="30.0" customHeight="1">
      <c r="A273" s="225">
        <v>136.0</v>
      </c>
      <c r="B273" s="226" t="s">
        <v>6</v>
      </c>
      <c r="C273" s="258">
        <v>794539.0</v>
      </c>
      <c r="D273" s="268" t="s">
        <v>929</v>
      </c>
      <c r="E273" s="230" t="s">
        <v>714</v>
      </c>
      <c r="F273" s="253" t="s">
        <v>730</v>
      </c>
      <c r="G273" s="253" t="s">
        <v>734</v>
      </c>
      <c r="H273" s="231">
        <f>ROUNDUP(AVERAGE(E274:G274),2)</f>
        <v>20.57</v>
      </c>
      <c r="I273" s="232"/>
      <c r="J273" s="206">
        <f>I273*H273</f>
        <v>0</v>
      </c>
      <c r="K273" s="233"/>
      <c r="L273" s="208">
        <f>K273*H273</f>
        <v>0</v>
      </c>
      <c r="M273" s="234"/>
      <c r="N273" s="210">
        <f>M273*H273</f>
        <v>0</v>
      </c>
      <c r="O273" s="235">
        <v>3.0</v>
      </c>
      <c r="P273" s="212">
        <f>O273*H273</f>
        <v>61.71</v>
      </c>
      <c r="Q273" s="236"/>
      <c r="R273" s="214">
        <f>Q273*H273</f>
        <v>0</v>
      </c>
      <c r="S273" s="215">
        <f>Q273+O273+M273+K273+I273</f>
        <v>3</v>
      </c>
      <c r="T273" s="237">
        <f>H273*S273</f>
        <v>61.71</v>
      </c>
      <c r="U273" s="6"/>
      <c r="V273" s="217">
        <f>SMALL(E274:G274,1)+(SMALL(E274:G274,1)*0.5)</f>
        <v>29.85</v>
      </c>
      <c r="W273" s="218">
        <f>LARGE(E274:G274,1)</f>
        <v>21.9</v>
      </c>
      <c r="X273" s="6"/>
      <c r="Y273" s="6"/>
      <c r="Z273" s="6"/>
    </row>
    <row r="274" ht="30.0" customHeight="1">
      <c r="A274" s="219"/>
      <c r="B274" s="220"/>
      <c r="C274" s="224"/>
      <c r="D274" s="220"/>
      <c r="E274" s="259">
        <v>19.9</v>
      </c>
      <c r="F274" s="259">
        <v>21.9</v>
      </c>
      <c r="G274" s="259">
        <v>19.9</v>
      </c>
      <c r="H274" s="222"/>
      <c r="I274" s="219"/>
      <c r="J274" s="223"/>
      <c r="K274" s="219"/>
      <c r="L274" s="223"/>
      <c r="M274" s="219"/>
      <c r="N274" s="223"/>
      <c r="O274" s="219"/>
      <c r="P274" s="223"/>
      <c r="Q274" s="219"/>
      <c r="R274" s="223"/>
      <c r="S274" s="224"/>
      <c r="T274" s="223"/>
      <c r="U274" s="6"/>
      <c r="V274" s="197"/>
      <c r="W274" s="186" t="b">
        <f>IF(W273&lt;V273,TRUE,FALSE)</f>
        <v>1</v>
      </c>
      <c r="X274" s="6"/>
      <c r="Y274" s="6"/>
      <c r="Z274" s="6"/>
    </row>
    <row r="275" ht="30.0" customHeight="1">
      <c r="A275" s="198">
        <v>137.0</v>
      </c>
      <c r="B275" s="226" t="s">
        <v>6</v>
      </c>
      <c r="C275" s="258">
        <v>794516.0</v>
      </c>
      <c r="D275" s="245" t="s">
        <v>930</v>
      </c>
      <c r="E275" s="230" t="s">
        <v>714</v>
      </c>
      <c r="F275" s="253" t="s">
        <v>769</v>
      </c>
      <c r="G275" s="253" t="s">
        <v>931</v>
      </c>
      <c r="H275" s="231">
        <f>ROUNDUP(AVERAGE(E276:G276),2)</f>
        <v>27.16</v>
      </c>
      <c r="I275" s="232"/>
      <c r="J275" s="206">
        <f>I275*H275</f>
        <v>0</v>
      </c>
      <c r="K275" s="233"/>
      <c r="L275" s="208">
        <f>K275*H275</f>
        <v>0</v>
      </c>
      <c r="M275" s="234"/>
      <c r="N275" s="210">
        <f>M275*H275</f>
        <v>0</v>
      </c>
      <c r="O275" s="235">
        <v>3.0</v>
      </c>
      <c r="P275" s="212">
        <f>O275*H275</f>
        <v>81.48</v>
      </c>
      <c r="Q275" s="236"/>
      <c r="R275" s="214">
        <f>Q275*H275</f>
        <v>0</v>
      </c>
      <c r="S275" s="215">
        <f>Q275+O275+M275+K275+I275</f>
        <v>3</v>
      </c>
      <c r="T275" s="237">
        <f>H275*S275</f>
        <v>81.48</v>
      </c>
      <c r="U275" s="66"/>
      <c r="V275" s="217">
        <f>SMALL(E276:G276,1)+(SMALL(E276:G276,1)*0.5)</f>
        <v>38.34</v>
      </c>
      <c r="W275" s="218">
        <f>LARGE(E276:G276,1)</f>
        <v>28</v>
      </c>
      <c r="X275" s="66"/>
      <c r="Y275" s="66"/>
      <c r="Z275" s="66"/>
    </row>
    <row r="276" ht="30.0" customHeight="1">
      <c r="A276" s="219"/>
      <c r="B276" s="220"/>
      <c r="C276" s="224"/>
      <c r="D276" s="220"/>
      <c r="E276" s="259">
        <v>25.56</v>
      </c>
      <c r="F276" s="259">
        <v>28.0</v>
      </c>
      <c r="G276" s="259">
        <v>27.9</v>
      </c>
      <c r="H276" s="222"/>
      <c r="I276" s="219"/>
      <c r="J276" s="223"/>
      <c r="K276" s="219"/>
      <c r="L276" s="223"/>
      <c r="M276" s="219"/>
      <c r="N276" s="223"/>
      <c r="O276" s="219"/>
      <c r="P276" s="223"/>
      <c r="Q276" s="219"/>
      <c r="R276" s="223"/>
      <c r="S276" s="224"/>
      <c r="T276" s="223"/>
      <c r="U276" s="66"/>
      <c r="V276" s="197"/>
      <c r="W276" s="186" t="b">
        <f>IF(W275&lt;V275,TRUE,FALSE)</f>
        <v>1</v>
      </c>
      <c r="X276" s="66"/>
      <c r="Y276" s="66"/>
      <c r="Z276" s="66"/>
    </row>
    <row r="277" ht="30.0" customHeight="1">
      <c r="A277" s="225">
        <v>138.0</v>
      </c>
      <c r="B277" s="226" t="s">
        <v>6</v>
      </c>
      <c r="C277" s="258">
        <v>797762.0</v>
      </c>
      <c r="D277" s="245" t="s">
        <v>932</v>
      </c>
      <c r="E277" s="230" t="s">
        <v>724</v>
      </c>
      <c r="F277" s="253" t="s">
        <v>775</v>
      </c>
      <c r="G277" s="253" t="s">
        <v>769</v>
      </c>
      <c r="H277" s="231">
        <f>ROUNDUP(AVERAGE(E278:G278),2)</f>
        <v>103.24</v>
      </c>
      <c r="I277" s="232"/>
      <c r="J277" s="206">
        <f>I277*H277</f>
        <v>0</v>
      </c>
      <c r="K277" s="233"/>
      <c r="L277" s="208">
        <f>K277*H277</f>
        <v>0</v>
      </c>
      <c r="M277" s="234"/>
      <c r="N277" s="210">
        <f>M277*H277</f>
        <v>0</v>
      </c>
      <c r="O277" s="235">
        <v>7.0</v>
      </c>
      <c r="P277" s="212">
        <f>O277*H277</f>
        <v>722.68</v>
      </c>
      <c r="Q277" s="236"/>
      <c r="R277" s="214">
        <f>Q277*H277</f>
        <v>0</v>
      </c>
      <c r="S277" s="215">
        <f>Q277+O277+M277+K277+I277</f>
        <v>7</v>
      </c>
      <c r="T277" s="237">
        <f>H277*S277</f>
        <v>722.68</v>
      </c>
      <c r="U277" s="6"/>
      <c r="V277" s="217">
        <f>SMALL(E278:G278,1)+(SMALL(E278:G278,1)*0.5)</f>
        <v>149.85</v>
      </c>
      <c r="W277" s="218">
        <f>LARGE(E278:G278,1)</f>
        <v>109.9</v>
      </c>
      <c r="X277" s="6"/>
      <c r="Y277" s="6"/>
      <c r="Z277" s="6"/>
    </row>
    <row r="278" ht="30.0" customHeight="1">
      <c r="A278" s="219"/>
      <c r="B278" s="220"/>
      <c r="C278" s="224"/>
      <c r="D278" s="220"/>
      <c r="E278" s="259">
        <v>99.9</v>
      </c>
      <c r="F278" s="259">
        <v>99.9</v>
      </c>
      <c r="G278" s="259">
        <v>109.9</v>
      </c>
      <c r="H278" s="222"/>
      <c r="I278" s="219"/>
      <c r="J278" s="223"/>
      <c r="K278" s="219"/>
      <c r="L278" s="223"/>
      <c r="M278" s="219"/>
      <c r="N278" s="223"/>
      <c r="O278" s="219"/>
      <c r="P278" s="223"/>
      <c r="Q278" s="219"/>
      <c r="R278" s="223"/>
      <c r="S278" s="224"/>
      <c r="T278" s="223"/>
      <c r="U278" s="6"/>
      <c r="V278" s="197"/>
      <c r="W278" s="186" t="b">
        <f>IF(W277&lt;V277,TRUE,FALSE)</f>
        <v>1</v>
      </c>
      <c r="X278" s="6"/>
      <c r="Y278" s="6"/>
      <c r="Z278" s="6"/>
    </row>
    <row r="279" ht="30.0" customHeight="1">
      <c r="A279" s="198">
        <v>139.0</v>
      </c>
      <c r="B279" s="226" t="s">
        <v>6</v>
      </c>
      <c r="C279" s="258"/>
      <c r="D279" s="245" t="s">
        <v>933</v>
      </c>
      <c r="E279" s="230" t="s">
        <v>762</v>
      </c>
      <c r="F279" s="253" t="s">
        <v>734</v>
      </c>
      <c r="G279" s="253" t="s">
        <v>934</v>
      </c>
      <c r="H279" s="231">
        <f>ROUNDUP(AVERAGE(E280:G280),2)</f>
        <v>64.97</v>
      </c>
      <c r="I279" s="232"/>
      <c r="J279" s="206">
        <f>I279*H279</f>
        <v>0</v>
      </c>
      <c r="K279" s="233"/>
      <c r="L279" s="208">
        <f>K279*H279</f>
        <v>0</v>
      </c>
      <c r="M279" s="234"/>
      <c r="N279" s="210">
        <f>M279*H279</f>
        <v>0</v>
      </c>
      <c r="O279" s="235">
        <v>2.0</v>
      </c>
      <c r="P279" s="212">
        <f>O279*H279</f>
        <v>129.94</v>
      </c>
      <c r="Q279" s="236"/>
      <c r="R279" s="214">
        <f>Q279*H279</f>
        <v>0</v>
      </c>
      <c r="S279" s="215">
        <f>Q279+O279+M279+K279+I279</f>
        <v>2</v>
      </c>
      <c r="T279" s="237">
        <f>H279*S279</f>
        <v>129.94</v>
      </c>
      <c r="U279" s="6"/>
      <c r="V279" s="217">
        <f>SMALL(E280:G280,1)+(SMALL(E280:G280,1)*0.5)</f>
        <v>89.985</v>
      </c>
      <c r="W279" s="218">
        <f>LARGE(E280:G280,1)</f>
        <v>74.93</v>
      </c>
      <c r="X279" s="6"/>
      <c r="Y279" s="6"/>
      <c r="Z279" s="6"/>
    </row>
    <row r="280" ht="30.0" customHeight="1">
      <c r="A280" s="219"/>
      <c r="B280" s="220"/>
      <c r="C280" s="224"/>
      <c r="D280" s="220"/>
      <c r="E280" s="259">
        <v>59.99</v>
      </c>
      <c r="F280" s="259">
        <v>74.93</v>
      </c>
      <c r="G280" s="259">
        <v>59.99</v>
      </c>
      <c r="H280" s="222"/>
      <c r="I280" s="219"/>
      <c r="J280" s="223"/>
      <c r="K280" s="219"/>
      <c r="L280" s="223"/>
      <c r="M280" s="219"/>
      <c r="N280" s="223"/>
      <c r="O280" s="219"/>
      <c r="P280" s="223"/>
      <c r="Q280" s="219"/>
      <c r="R280" s="223"/>
      <c r="S280" s="224"/>
      <c r="T280" s="223"/>
      <c r="U280" s="6"/>
      <c r="V280" s="197"/>
      <c r="W280" s="186" t="b">
        <f>IF(W279&lt;V279,TRUE,FALSE)</f>
        <v>1</v>
      </c>
      <c r="X280" s="6"/>
      <c r="Y280" s="6"/>
      <c r="Z280" s="6"/>
    </row>
    <row r="281" ht="30.0" customHeight="1">
      <c r="A281" s="225">
        <v>140.0</v>
      </c>
      <c r="B281" s="226" t="s">
        <v>6</v>
      </c>
      <c r="C281" s="258"/>
      <c r="D281" s="245" t="s">
        <v>935</v>
      </c>
      <c r="E281" s="230" t="s">
        <v>724</v>
      </c>
      <c r="F281" s="253" t="s">
        <v>772</v>
      </c>
      <c r="G281" s="253" t="s">
        <v>718</v>
      </c>
      <c r="H281" s="231">
        <f>ROUNDUP(AVERAGE(E282:G282),2)</f>
        <v>18.28</v>
      </c>
      <c r="I281" s="232"/>
      <c r="J281" s="206">
        <f>I281*H281</f>
        <v>0</v>
      </c>
      <c r="K281" s="233"/>
      <c r="L281" s="208">
        <f>K281*H281</f>
        <v>0</v>
      </c>
      <c r="M281" s="234"/>
      <c r="N281" s="210">
        <f>M281*H281</f>
        <v>0</v>
      </c>
      <c r="O281" s="235">
        <v>5.0</v>
      </c>
      <c r="P281" s="212">
        <f>O281*H281</f>
        <v>91.4</v>
      </c>
      <c r="Q281" s="236"/>
      <c r="R281" s="214">
        <f>Q281*H281</f>
        <v>0</v>
      </c>
      <c r="S281" s="215">
        <f>Q281+O281+M281+K281+I281</f>
        <v>5</v>
      </c>
      <c r="T281" s="237">
        <f>H281*S281</f>
        <v>91.4</v>
      </c>
      <c r="U281" s="6"/>
      <c r="V281" s="217">
        <f>SMALL(E282:G282,1)+(SMALL(E282:G282,1)*0.5)</f>
        <v>22.41</v>
      </c>
      <c r="W281" s="218">
        <f>LARGE(E282:G282,1)</f>
        <v>20</v>
      </c>
      <c r="X281" s="6"/>
      <c r="Y281" s="6"/>
      <c r="Z281" s="6"/>
    </row>
    <row r="282" ht="30.0" customHeight="1">
      <c r="A282" s="219"/>
      <c r="B282" s="220"/>
      <c r="C282" s="224"/>
      <c r="D282" s="220"/>
      <c r="E282" s="259">
        <v>14.94</v>
      </c>
      <c r="F282" s="259">
        <v>19.9</v>
      </c>
      <c r="G282" s="259">
        <v>20.0</v>
      </c>
      <c r="H282" s="222"/>
      <c r="I282" s="219"/>
      <c r="J282" s="223"/>
      <c r="K282" s="219"/>
      <c r="L282" s="223"/>
      <c r="M282" s="219"/>
      <c r="N282" s="223"/>
      <c r="O282" s="219"/>
      <c r="P282" s="223"/>
      <c r="Q282" s="219"/>
      <c r="R282" s="223"/>
      <c r="S282" s="224"/>
      <c r="T282" s="223"/>
      <c r="U282" s="6"/>
      <c r="V282" s="197"/>
      <c r="W282" s="186" t="b">
        <f>IF(W281&lt;V281,TRUE,FALSE)</f>
        <v>1</v>
      </c>
      <c r="X282" s="6"/>
      <c r="Y282" s="6"/>
      <c r="Z282" s="6"/>
    </row>
    <row r="283" ht="30.0" customHeight="1">
      <c r="A283" s="198">
        <v>141.0</v>
      </c>
      <c r="B283" s="226" t="s">
        <v>6</v>
      </c>
      <c r="C283" s="258"/>
      <c r="D283" s="245" t="s">
        <v>936</v>
      </c>
      <c r="E283" s="230" t="s">
        <v>937</v>
      </c>
      <c r="F283" s="253" t="s">
        <v>769</v>
      </c>
      <c r="G283" s="253" t="s">
        <v>772</v>
      </c>
      <c r="H283" s="231">
        <f>ROUNDUP(AVERAGE(E284:G284),2)</f>
        <v>16.97</v>
      </c>
      <c r="I283" s="232"/>
      <c r="J283" s="206">
        <f>I283*H283</f>
        <v>0</v>
      </c>
      <c r="K283" s="233"/>
      <c r="L283" s="208">
        <f>K283*H283</f>
        <v>0</v>
      </c>
      <c r="M283" s="234"/>
      <c r="N283" s="210">
        <f>M283*H283</f>
        <v>0</v>
      </c>
      <c r="O283" s="235">
        <v>4.0</v>
      </c>
      <c r="P283" s="212">
        <f>O283*H283</f>
        <v>67.88</v>
      </c>
      <c r="Q283" s="236"/>
      <c r="R283" s="214">
        <f>Q283*H283</f>
        <v>0</v>
      </c>
      <c r="S283" s="215">
        <f>Q283+O283+M283+K283+I283</f>
        <v>4</v>
      </c>
      <c r="T283" s="237">
        <f>H283*S283</f>
        <v>67.88</v>
      </c>
      <c r="U283" s="6"/>
      <c r="V283" s="217">
        <f>SMALL(E284:G284,1)+(SMALL(E284:G284,1)*0.5)</f>
        <v>20.475</v>
      </c>
      <c r="W283" s="218">
        <f>LARGE(E284:G284,1)</f>
        <v>19.36</v>
      </c>
      <c r="X283" s="6"/>
      <c r="Y283" s="6"/>
      <c r="Z283" s="6"/>
    </row>
    <row r="284" ht="30.0" customHeight="1">
      <c r="A284" s="219"/>
      <c r="B284" s="220"/>
      <c r="C284" s="224"/>
      <c r="D284" s="220"/>
      <c r="E284" s="259">
        <v>19.36</v>
      </c>
      <c r="F284" s="259">
        <v>13.65</v>
      </c>
      <c r="G284" s="259">
        <v>17.9</v>
      </c>
      <c r="H284" s="222"/>
      <c r="I284" s="219"/>
      <c r="J284" s="223"/>
      <c r="K284" s="219"/>
      <c r="L284" s="223"/>
      <c r="M284" s="219"/>
      <c r="N284" s="223"/>
      <c r="O284" s="219"/>
      <c r="P284" s="223"/>
      <c r="Q284" s="219"/>
      <c r="R284" s="223"/>
      <c r="S284" s="224"/>
      <c r="T284" s="223"/>
      <c r="U284" s="6"/>
      <c r="V284" s="197"/>
      <c r="W284" s="186" t="b">
        <f>IF(W283&lt;V283,TRUE,FALSE)</f>
        <v>1</v>
      </c>
      <c r="X284" s="6"/>
      <c r="Y284" s="6"/>
      <c r="Z284" s="6"/>
    </row>
    <row r="285" ht="22.5" customHeight="1">
      <c r="A285" s="269" t="s">
        <v>938</v>
      </c>
      <c r="B285" s="270"/>
      <c r="C285" s="270"/>
      <c r="D285" s="270"/>
      <c r="E285" s="270"/>
      <c r="F285" s="270"/>
      <c r="G285" s="270"/>
      <c r="H285" s="271"/>
      <c r="I285" s="272">
        <f>SUM(J3:J284)</f>
        <v>1566470.24</v>
      </c>
      <c r="J285" s="273"/>
      <c r="K285" s="274">
        <f>SUM(L3:L284)</f>
        <v>4085.32</v>
      </c>
      <c r="L285" s="273"/>
      <c r="M285" s="275">
        <f>SUM(N3:N284)</f>
        <v>39384.99</v>
      </c>
      <c r="N285" s="273"/>
      <c r="O285" s="276">
        <f>SUM(P3:P284)</f>
        <v>15332.53</v>
      </c>
      <c r="P285" s="273"/>
      <c r="Q285" s="277">
        <f>SUM(R3:R284)</f>
        <v>1146.91</v>
      </c>
      <c r="R285" s="273"/>
      <c r="S285" s="278">
        <f>SUM(T3:T284)</f>
        <v>1626419.99</v>
      </c>
      <c r="T285" s="273"/>
      <c r="U285" s="13"/>
      <c r="V285" s="13"/>
      <c r="W285" s="13"/>
      <c r="X285" s="13"/>
      <c r="Y285" s="13"/>
      <c r="Z285" s="13"/>
    </row>
    <row r="286" ht="20.25" customHeight="1">
      <c r="A286" s="135"/>
      <c r="B286" s="136"/>
      <c r="C286" s="136"/>
      <c r="D286" s="137"/>
      <c r="E286" s="138"/>
      <c r="F286" s="138"/>
      <c r="G286" s="138"/>
      <c r="H286" s="138"/>
      <c r="I286" s="279">
        <f>I285+K285+M285+O285+Q285</f>
        <v>1626419.99</v>
      </c>
      <c r="J286" s="270"/>
      <c r="K286" s="270"/>
      <c r="L286" s="270"/>
      <c r="M286" s="270"/>
      <c r="N286" s="270"/>
      <c r="O286" s="270"/>
      <c r="P286" s="270"/>
      <c r="Q286" s="270"/>
      <c r="R286" s="270"/>
      <c r="S286" s="139"/>
      <c r="T286" s="280"/>
      <c r="U286" s="6"/>
      <c r="V286" s="6"/>
      <c r="W286" s="6"/>
      <c r="X286" s="6"/>
      <c r="Y286" s="6"/>
      <c r="Z286" s="6"/>
    </row>
    <row r="287" ht="11.25" customHeight="1">
      <c r="A287" s="135"/>
      <c r="B287" s="136"/>
      <c r="C287" s="136"/>
      <c r="D287" s="137"/>
      <c r="E287" s="138"/>
      <c r="F287" s="138"/>
      <c r="G287" s="138"/>
      <c r="H287" s="138"/>
      <c r="I287" s="138"/>
      <c r="J287" s="138"/>
      <c r="K287" s="138"/>
      <c r="L287" s="138"/>
      <c r="M287" s="138"/>
      <c r="N287" s="138"/>
      <c r="O287" s="138"/>
      <c r="P287" s="138"/>
      <c r="Q287" s="138"/>
      <c r="R287" s="138"/>
      <c r="S287" s="139"/>
      <c r="T287" s="6"/>
      <c r="U287" s="6"/>
      <c r="V287" s="6"/>
      <c r="W287" s="6"/>
      <c r="X287" s="6"/>
      <c r="Y287" s="6"/>
      <c r="Z287" s="6"/>
    </row>
    <row r="288" ht="11.25" customHeight="1">
      <c r="A288" s="135"/>
      <c r="B288" s="136"/>
      <c r="C288" s="136"/>
      <c r="D288" s="137"/>
      <c r="E288" s="138"/>
      <c r="F288" s="138"/>
      <c r="G288" s="138"/>
      <c r="H288" s="138"/>
      <c r="I288" s="138"/>
      <c r="J288" s="138"/>
      <c r="K288" s="138"/>
      <c r="L288" s="138"/>
      <c r="M288" s="138"/>
      <c r="N288" s="138"/>
      <c r="O288" s="138"/>
      <c r="P288" s="138"/>
      <c r="Q288" s="138"/>
      <c r="R288" s="138"/>
      <c r="S288" s="139"/>
      <c r="T288" s="6"/>
      <c r="U288" s="6"/>
      <c r="V288" s="6"/>
      <c r="W288" s="6"/>
      <c r="X288" s="6"/>
      <c r="Y288" s="6"/>
      <c r="Z288" s="6"/>
    </row>
    <row r="289" ht="11.25" customHeight="1">
      <c r="A289" s="135"/>
      <c r="B289" s="136"/>
      <c r="C289" s="136"/>
      <c r="D289" s="137"/>
      <c r="E289" s="138"/>
      <c r="F289" s="138"/>
      <c r="G289" s="138"/>
      <c r="H289" s="138"/>
      <c r="I289" s="138"/>
      <c r="J289" s="138"/>
      <c r="K289" s="138"/>
      <c r="L289" s="138"/>
      <c r="M289" s="138"/>
      <c r="N289" s="138"/>
      <c r="O289" s="138"/>
      <c r="P289" s="138"/>
      <c r="Q289" s="138"/>
      <c r="R289" s="138"/>
      <c r="S289" s="139"/>
      <c r="T289" s="6"/>
      <c r="U289" s="6"/>
      <c r="V289" s="6"/>
      <c r="W289" s="6"/>
      <c r="X289" s="6"/>
      <c r="Y289" s="6"/>
      <c r="Z289" s="6"/>
    </row>
    <row r="290" ht="11.25" customHeight="1">
      <c r="A290" s="135"/>
      <c r="B290" s="136"/>
      <c r="C290" s="136"/>
      <c r="D290" s="137"/>
      <c r="E290" s="138"/>
      <c r="F290" s="138"/>
      <c r="G290" s="138"/>
      <c r="H290" s="138"/>
      <c r="I290" s="138"/>
      <c r="J290" s="138"/>
      <c r="K290" s="138"/>
      <c r="L290" s="138"/>
      <c r="M290" s="138"/>
      <c r="N290" s="138"/>
      <c r="O290" s="138"/>
      <c r="P290" s="138"/>
      <c r="Q290" s="138"/>
      <c r="R290" s="138"/>
      <c r="S290" s="139"/>
      <c r="T290" s="6"/>
      <c r="U290" s="6"/>
      <c r="V290" s="6"/>
      <c r="W290" s="6"/>
      <c r="X290" s="6"/>
      <c r="Y290" s="6"/>
      <c r="Z290" s="6"/>
    </row>
    <row r="291" ht="11.25" customHeight="1">
      <c r="A291" s="135"/>
      <c r="B291" s="136"/>
      <c r="C291" s="136"/>
      <c r="D291" s="137"/>
      <c r="E291" s="138"/>
      <c r="F291" s="138"/>
      <c r="G291" s="138"/>
      <c r="H291" s="138"/>
      <c r="I291" s="138"/>
      <c r="J291" s="138"/>
      <c r="K291" s="138"/>
      <c r="L291" s="138"/>
      <c r="M291" s="138"/>
      <c r="N291" s="138"/>
      <c r="O291" s="138"/>
      <c r="P291" s="138"/>
      <c r="Q291" s="138"/>
      <c r="R291" s="138"/>
      <c r="S291" s="139"/>
      <c r="T291" s="6"/>
      <c r="U291" s="6"/>
      <c r="V291" s="6"/>
      <c r="W291" s="6"/>
      <c r="X291" s="6"/>
      <c r="Y291" s="6"/>
      <c r="Z291" s="6"/>
    </row>
    <row r="292" ht="11.25" customHeight="1">
      <c r="A292" s="135"/>
      <c r="B292" s="136"/>
      <c r="C292" s="136"/>
      <c r="D292" s="137"/>
      <c r="E292" s="138"/>
      <c r="F292" s="138"/>
      <c r="G292" s="138"/>
      <c r="H292" s="138"/>
      <c r="I292" s="138"/>
      <c r="J292" s="138"/>
      <c r="K292" s="138"/>
      <c r="L292" s="138"/>
      <c r="M292" s="138"/>
      <c r="N292" s="138"/>
      <c r="O292" s="138"/>
      <c r="P292" s="138"/>
      <c r="Q292" s="138"/>
      <c r="R292" s="138"/>
      <c r="S292" s="139"/>
      <c r="T292" s="6"/>
      <c r="U292" s="6"/>
      <c r="V292" s="6"/>
      <c r="W292" s="6"/>
      <c r="X292" s="6"/>
      <c r="Y292" s="6"/>
      <c r="Z292" s="6"/>
    </row>
    <row r="293" ht="11.25" customHeight="1">
      <c r="A293" s="135"/>
      <c r="B293" s="136"/>
      <c r="C293" s="136"/>
      <c r="D293" s="137"/>
      <c r="E293" s="138"/>
      <c r="F293" s="138"/>
      <c r="G293" s="138"/>
      <c r="H293" s="138"/>
      <c r="I293" s="138"/>
      <c r="J293" s="138"/>
      <c r="K293" s="138"/>
      <c r="L293" s="138"/>
      <c r="M293" s="138"/>
      <c r="N293" s="138"/>
      <c r="O293" s="138"/>
      <c r="P293" s="138"/>
      <c r="Q293" s="138"/>
      <c r="R293" s="138"/>
      <c r="S293" s="139"/>
      <c r="T293" s="6"/>
      <c r="U293" s="6"/>
      <c r="V293" s="6"/>
      <c r="W293" s="6"/>
      <c r="X293" s="6"/>
      <c r="Y293" s="6"/>
      <c r="Z293" s="6"/>
    </row>
    <row r="294" ht="11.25" customHeight="1">
      <c r="A294" s="135"/>
      <c r="B294" s="136"/>
      <c r="C294" s="136"/>
      <c r="D294" s="137"/>
      <c r="E294" s="138"/>
      <c r="F294" s="138"/>
      <c r="G294" s="138"/>
      <c r="H294" s="138"/>
      <c r="I294" s="138"/>
      <c r="J294" s="138"/>
      <c r="K294" s="138"/>
      <c r="L294" s="138"/>
      <c r="M294" s="138"/>
      <c r="N294" s="138"/>
      <c r="O294" s="138"/>
      <c r="P294" s="138"/>
      <c r="Q294" s="138"/>
      <c r="R294" s="138"/>
      <c r="S294" s="139"/>
      <c r="T294" s="6"/>
      <c r="U294" s="6"/>
      <c r="V294" s="6"/>
      <c r="W294" s="6"/>
      <c r="X294" s="6"/>
      <c r="Y294" s="6"/>
      <c r="Z294" s="6"/>
    </row>
    <row r="295" ht="11.25" customHeight="1">
      <c r="A295" s="135"/>
      <c r="B295" s="136"/>
      <c r="C295" s="136"/>
      <c r="D295" s="137"/>
      <c r="E295" s="138"/>
      <c r="F295" s="138"/>
      <c r="G295" s="138"/>
      <c r="H295" s="138"/>
      <c r="I295" s="138"/>
      <c r="J295" s="138"/>
      <c r="K295" s="138"/>
      <c r="L295" s="138"/>
      <c r="M295" s="138"/>
      <c r="N295" s="138"/>
      <c r="O295" s="138"/>
      <c r="P295" s="138"/>
      <c r="Q295" s="138"/>
      <c r="R295" s="138"/>
      <c r="S295" s="139"/>
      <c r="T295" s="6"/>
      <c r="U295" s="6"/>
      <c r="V295" s="6"/>
      <c r="W295" s="6"/>
      <c r="X295" s="6"/>
      <c r="Y295" s="6"/>
      <c r="Z295" s="6"/>
    </row>
    <row r="296" ht="11.25" customHeight="1">
      <c r="A296" s="135"/>
      <c r="B296" s="136"/>
      <c r="C296" s="136"/>
      <c r="D296" s="137"/>
      <c r="E296" s="138"/>
      <c r="F296" s="138"/>
      <c r="G296" s="138"/>
      <c r="H296" s="138"/>
      <c r="I296" s="138"/>
      <c r="J296" s="138"/>
      <c r="K296" s="138"/>
      <c r="L296" s="138"/>
      <c r="M296" s="138"/>
      <c r="N296" s="138"/>
      <c r="O296" s="138"/>
      <c r="P296" s="138"/>
      <c r="Q296" s="138"/>
      <c r="R296" s="138"/>
      <c r="S296" s="139"/>
      <c r="T296" s="6"/>
      <c r="U296" s="6"/>
      <c r="V296" s="6"/>
      <c r="W296" s="6"/>
      <c r="X296" s="6"/>
      <c r="Y296" s="6"/>
      <c r="Z296" s="6"/>
    </row>
    <row r="297" ht="11.25" customHeight="1">
      <c r="A297" s="135"/>
      <c r="B297" s="136"/>
      <c r="C297" s="136"/>
      <c r="D297" s="137"/>
      <c r="E297" s="138"/>
      <c r="F297" s="138"/>
      <c r="G297" s="138"/>
      <c r="H297" s="138"/>
      <c r="I297" s="138"/>
      <c r="J297" s="138"/>
      <c r="K297" s="138"/>
      <c r="L297" s="138"/>
      <c r="M297" s="138"/>
      <c r="N297" s="138"/>
      <c r="O297" s="138"/>
      <c r="P297" s="138"/>
      <c r="Q297" s="138"/>
      <c r="R297" s="138"/>
      <c r="S297" s="139"/>
      <c r="T297" s="6"/>
      <c r="U297" s="6"/>
      <c r="V297" s="6"/>
      <c r="W297" s="6"/>
      <c r="X297" s="6"/>
      <c r="Y297" s="6"/>
      <c r="Z297" s="6"/>
    </row>
    <row r="298" ht="11.25" customHeight="1">
      <c r="A298" s="135"/>
      <c r="B298" s="136"/>
      <c r="C298" s="136"/>
      <c r="D298" s="137"/>
      <c r="E298" s="138"/>
      <c r="F298" s="138"/>
      <c r="G298" s="138"/>
      <c r="H298" s="138"/>
      <c r="I298" s="138"/>
      <c r="J298" s="138"/>
      <c r="K298" s="138"/>
      <c r="L298" s="138"/>
      <c r="M298" s="138"/>
      <c r="N298" s="138"/>
      <c r="O298" s="138"/>
      <c r="P298" s="138"/>
      <c r="Q298" s="138"/>
      <c r="R298" s="138"/>
      <c r="S298" s="139"/>
      <c r="T298" s="6"/>
      <c r="U298" s="6"/>
      <c r="V298" s="6"/>
      <c r="W298" s="6"/>
      <c r="X298" s="6"/>
      <c r="Y298" s="6"/>
      <c r="Z298" s="6"/>
    </row>
    <row r="299" ht="11.25" customHeight="1">
      <c r="A299" s="135"/>
      <c r="B299" s="136"/>
      <c r="C299" s="136"/>
      <c r="D299" s="137"/>
      <c r="E299" s="138"/>
      <c r="F299" s="138"/>
      <c r="G299" s="138"/>
      <c r="H299" s="138"/>
      <c r="I299" s="138"/>
      <c r="J299" s="138"/>
      <c r="K299" s="138"/>
      <c r="L299" s="138"/>
      <c r="M299" s="138"/>
      <c r="N299" s="138"/>
      <c r="O299" s="138"/>
      <c r="P299" s="138"/>
      <c r="Q299" s="138"/>
      <c r="R299" s="138"/>
      <c r="S299" s="139"/>
      <c r="T299" s="6"/>
      <c r="U299" s="6"/>
      <c r="V299" s="6"/>
      <c r="W299" s="6"/>
      <c r="X299" s="6"/>
      <c r="Y299" s="6"/>
      <c r="Z299" s="6"/>
    </row>
    <row r="300" ht="11.25" customHeight="1">
      <c r="A300" s="135"/>
      <c r="B300" s="136"/>
      <c r="C300" s="136"/>
      <c r="D300" s="137"/>
      <c r="E300" s="138"/>
      <c r="F300" s="138"/>
      <c r="G300" s="138"/>
      <c r="H300" s="138"/>
      <c r="I300" s="138"/>
      <c r="J300" s="138"/>
      <c r="K300" s="138"/>
      <c r="L300" s="138"/>
      <c r="M300" s="138"/>
      <c r="N300" s="138"/>
      <c r="O300" s="138"/>
      <c r="P300" s="138"/>
      <c r="Q300" s="138"/>
      <c r="R300" s="138"/>
      <c r="S300" s="139"/>
      <c r="T300" s="6"/>
      <c r="U300" s="6"/>
      <c r="V300" s="6"/>
      <c r="W300" s="6"/>
      <c r="X300" s="6"/>
      <c r="Y300" s="6"/>
      <c r="Z300" s="6"/>
    </row>
    <row r="301" ht="11.25" customHeight="1">
      <c r="A301" s="135"/>
      <c r="B301" s="136"/>
      <c r="C301" s="136"/>
      <c r="D301" s="137"/>
      <c r="E301" s="138"/>
      <c r="F301" s="138"/>
      <c r="G301" s="281"/>
      <c r="H301" s="138"/>
      <c r="I301" s="138"/>
      <c r="J301" s="138"/>
      <c r="K301" s="138"/>
      <c r="L301" s="138"/>
      <c r="M301" s="138"/>
      <c r="N301" s="138"/>
      <c r="O301" s="138"/>
      <c r="P301" s="138"/>
      <c r="Q301" s="138"/>
      <c r="R301" s="138"/>
      <c r="S301" s="139"/>
      <c r="T301" s="6"/>
      <c r="U301" s="6"/>
      <c r="V301" s="6"/>
      <c r="W301" s="6"/>
      <c r="X301" s="6"/>
      <c r="Y301" s="6"/>
      <c r="Z301" s="6"/>
    </row>
    <row r="302" ht="11.25" customHeight="1">
      <c r="A302" s="135"/>
      <c r="B302" s="136"/>
      <c r="C302" s="136"/>
      <c r="D302" s="137"/>
      <c r="E302" s="138"/>
      <c r="F302" s="138"/>
      <c r="G302" s="138"/>
      <c r="H302" s="138"/>
      <c r="I302" s="138"/>
      <c r="J302" s="138"/>
      <c r="K302" s="138"/>
      <c r="L302" s="138"/>
      <c r="M302" s="138"/>
      <c r="N302" s="138"/>
      <c r="O302" s="138"/>
      <c r="P302" s="138"/>
      <c r="Q302" s="138"/>
      <c r="R302" s="138"/>
      <c r="S302" s="139"/>
      <c r="T302" s="6"/>
      <c r="U302" s="6"/>
      <c r="V302" s="6"/>
      <c r="W302" s="6"/>
      <c r="X302" s="6"/>
      <c r="Y302" s="6"/>
      <c r="Z302" s="6"/>
    </row>
    <row r="303" ht="11.25" customHeight="1">
      <c r="A303" s="135"/>
      <c r="B303" s="136"/>
      <c r="C303" s="136"/>
      <c r="D303" s="137"/>
      <c r="E303" s="138"/>
      <c r="F303" s="138"/>
      <c r="G303" s="138"/>
      <c r="H303" s="138"/>
      <c r="I303" s="138"/>
      <c r="J303" s="138"/>
      <c r="K303" s="138"/>
      <c r="L303" s="138"/>
      <c r="M303" s="138"/>
      <c r="N303" s="138"/>
      <c r="O303" s="138"/>
      <c r="P303" s="138"/>
      <c r="Q303" s="138"/>
      <c r="R303" s="138"/>
      <c r="S303" s="139"/>
      <c r="T303" s="6"/>
      <c r="U303" s="6"/>
      <c r="V303" s="6"/>
      <c r="W303" s="6"/>
      <c r="X303" s="6"/>
      <c r="Y303" s="6"/>
      <c r="Z303" s="6"/>
    </row>
    <row r="304" ht="11.25" customHeight="1">
      <c r="A304" s="135"/>
      <c r="B304" s="136"/>
      <c r="C304" s="136"/>
      <c r="D304" s="137"/>
      <c r="E304" s="138"/>
      <c r="F304" s="138"/>
      <c r="G304" s="138"/>
      <c r="H304" s="138"/>
      <c r="I304" s="138"/>
      <c r="J304" s="138"/>
      <c r="K304" s="138"/>
      <c r="L304" s="138"/>
      <c r="M304" s="138"/>
      <c r="N304" s="138"/>
      <c r="O304" s="138"/>
      <c r="P304" s="138"/>
      <c r="Q304" s="138"/>
      <c r="R304" s="138"/>
      <c r="S304" s="139"/>
      <c r="T304" s="6"/>
      <c r="U304" s="6"/>
      <c r="V304" s="6"/>
      <c r="W304" s="6"/>
      <c r="X304" s="6"/>
      <c r="Y304" s="6"/>
      <c r="Z304" s="6"/>
    </row>
    <row r="305" ht="11.25" customHeight="1">
      <c r="A305" s="135"/>
      <c r="B305" s="136"/>
      <c r="C305" s="136"/>
      <c r="D305" s="137"/>
      <c r="E305" s="138"/>
      <c r="F305" s="138"/>
      <c r="G305" s="138"/>
      <c r="H305" s="138"/>
      <c r="I305" s="138"/>
      <c r="J305" s="138"/>
      <c r="K305" s="138"/>
      <c r="L305" s="138"/>
      <c r="M305" s="138"/>
      <c r="N305" s="138"/>
      <c r="O305" s="138"/>
      <c r="P305" s="138"/>
      <c r="Q305" s="138"/>
      <c r="R305" s="138"/>
      <c r="S305" s="139"/>
      <c r="T305" s="6"/>
      <c r="U305" s="6"/>
      <c r="V305" s="6"/>
      <c r="W305" s="6"/>
      <c r="X305" s="6"/>
      <c r="Y305" s="6"/>
      <c r="Z305" s="6"/>
    </row>
    <row r="306" ht="11.25" customHeight="1">
      <c r="A306" s="135"/>
      <c r="B306" s="136"/>
      <c r="C306" s="136"/>
      <c r="D306" s="137"/>
      <c r="E306" s="138"/>
      <c r="F306" s="138"/>
      <c r="G306" s="138"/>
      <c r="H306" s="138"/>
      <c r="I306" s="138"/>
      <c r="J306" s="138"/>
      <c r="K306" s="138"/>
      <c r="L306" s="138"/>
      <c r="M306" s="138"/>
      <c r="N306" s="138"/>
      <c r="O306" s="138"/>
      <c r="P306" s="138"/>
      <c r="Q306" s="138"/>
      <c r="R306" s="138"/>
      <c r="S306" s="139"/>
      <c r="T306" s="6"/>
      <c r="U306" s="6"/>
      <c r="V306" s="6"/>
      <c r="W306" s="6"/>
      <c r="X306" s="6"/>
      <c r="Y306" s="6"/>
      <c r="Z306" s="6"/>
    </row>
    <row r="307" ht="11.25" customHeight="1">
      <c r="A307" s="135"/>
      <c r="B307" s="136"/>
      <c r="C307" s="136"/>
      <c r="D307" s="137"/>
      <c r="E307" s="138"/>
      <c r="F307" s="138"/>
      <c r="G307" s="138"/>
      <c r="H307" s="138"/>
      <c r="I307" s="138"/>
      <c r="J307" s="138"/>
      <c r="K307" s="138"/>
      <c r="L307" s="138"/>
      <c r="M307" s="138"/>
      <c r="N307" s="138"/>
      <c r="O307" s="138"/>
      <c r="P307" s="138"/>
      <c r="Q307" s="138"/>
      <c r="R307" s="138"/>
      <c r="S307" s="139"/>
      <c r="T307" s="6"/>
      <c r="U307" s="6"/>
      <c r="V307" s="6"/>
      <c r="W307" s="6"/>
      <c r="X307" s="6"/>
      <c r="Y307" s="6"/>
      <c r="Z307" s="6"/>
    </row>
    <row r="308" ht="11.25" customHeight="1">
      <c r="A308" s="135"/>
      <c r="B308" s="136"/>
      <c r="C308" s="136"/>
      <c r="D308" s="137"/>
      <c r="E308" s="138"/>
      <c r="F308" s="138"/>
      <c r="G308" s="138"/>
      <c r="H308" s="138"/>
      <c r="I308" s="138"/>
      <c r="J308" s="138"/>
      <c r="K308" s="138"/>
      <c r="L308" s="138"/>
      <c r="M308" s="138"/>
      <c r="N308" s="138"/>
      <c r="O308" s="138"/>
      <c r="P308" s="138"/>
      <c r="Q308" s="138"/>
      <c r="R308" s="138"/>
      <c r="S308" s="139"/>
      <c r="T308" s="6"/>
      <c r="U308" s="6"/>
      <c r="V308" s="6"/>
      <c r="W308" s="6"/>
      <c r="X308" s="6"/>
      <c r="Y308" s="6"/>
      <c r="Z308" s="6"/>
    </row>
    <row r="309" ht="11.25" customHeight="1">
      <c r="A309" s="135"/>
      <c r="B309" s="136"/>
      <c r="C309" s="136"/>
      <c r="D309" s="137"/>
      <c r="E309" s="138"/>
      <c r="F309" s="138"/>
      <c r="G309" s="138"/>
      <c r="H309" s="138"/>
      <c r="I309" s="138"/>
      <c r="J309" s="138"/>
      <c r="K309" s="138"/>
      <c r="L309" s="138"/>
      <c r="M309" s="138"/>
      <c r="N309" s="138"/>
      <c r="O309" s="138"/>
      <c r="P309" s="138"/>
      <c r="Q309" s="138"/>
      <c r="R309" s="138"/>
      <c r="S309" s="139"/>
      <c r="T309" s="6"/>
      <c r="U309" s="6"/>
      <c r="V309" s="6"/>
      <c r="W309" s="6"/>
      <c r="X309" s="6"/>
      <c r="Y309" s="6"/>
      <c r="Z309" s="6"/>
    </row>
    <row r="310" ht="11.25" customHeight="1">
      <c r="A310" s="135"/>
      <c r="B310" s="136"/>
      <c r="C310" s="136"/>
      <c r="D310" s="137"/>
      <c r="E310" s="138"/>
      <c r="F310" s="138"/>
      <c r="G310" s="138"/>
      <c r="H310" s="138"/>
      <c r="I310" s="138"/>
      <c r="J310" s="138"/>
      <c r="K310" s="138"/>
      <c r="L310" s="138"/>
      <c r="M310" s="138"/>
      <c r="N310" s="138"/>
      <c r="O310" s="138"/>
      <c r="P310" s="138"/>
      <c r="Q310" s="138"/>
      <c r="R310" s="138"/>
      <c r="S310" s="139"/>
      <c r="T310" s="6"/>
      <c r="U310" s="6"/>
      <c r="V310" s="6"/>
      <c r="W310" s="6"/>
      <c r="X310" s="6"/>
      <c r="Y310" s="6"/>
      <c r="Z310" s="6"/>
    </row>
    <row r="311" ht="11.25" customHeight="1">
      <c r="A311" s="135"/>
      <c r="B311" s="136"/>
      <c r="C311" s="136"/>
      <c r="D311" s="137"/>
      <c r="E311" s="138"/>
      <c r="F311" s="138"/>
      <c r="G311" s="138"/>
      <c r="H311" s="138"/>
      <c r="I311" s="138"/>
      <c r="J311" s="138"/>
      <c r="K311" s="138"/>
      <c r="L311" s="138"/>
      <c r="M311" s="138"/>
      <c r="N311" s="138"/>
      <c r="O311" s="138"/>
      <c r="P311" s="138"/>
      <c r="Q311" s="138"/>
      <c r="R311" s="138"/>
      <c r="S311" s="139"/>
      <c r="T311" s="6"/>
      <c r="U311" s="6"/>
      <c r="V311" s="6"/>
      <c r="W311" s="6"/>
      <c r="X311" s="6"/>
      <c r="Y311" s="6"/>
      <c r="Z311" s="6"/>
    </row>
    <row r="312" ht="11.25" customHeight="1">
      <c r="A312" s="135"/>
      <c r="B312" s="136"/>
      <c r="C312" s="136"/>
      <c r="D312" s="137"/>
      <c r="E312" s="138"/>
      <c r="F312" s="138"/>
      <c r="G312" s="138"/>
      <c r="H312" s="138"/>
      <c r="I312" s="138"/>
      <c r="J312" s="138"/>
      <c r="K312" s="138"/>
      <c r="L312" s="138"/>
      <c r="M312" s="138"/>
      <c r="N312" s="138"/>
      <c r="O312" s="138"/>
      <c r="P312" s="138"/>
      <c r="Q312" s="138"/>
      <c r="R312" s="138"/>
      <c r="S312" s="139"/>
      <c r="T312" s="6"/>
      <c r="U312" s="6"/>
      <c r="V312" s="6"/>
      <c r="W312" s="6"/>
      <c r="X312" s="6"/>
      <c r="Y312" s="6"/>
      <c r="Z312" s="6"/>
    </row>
    <row r="313" ht="11.25" customHeight="1">
      <c r="A313" s="135"/>
      <c r="B313" s="136"/>
      <c r="C313" s="136"/>
      <c r="D313" s="137"/>
      <c r="E313" s="138"/>
      <c r="F313" s="138"/>
      <c r="G313" s="138"/>
      <c r="H313" s="138"/>
      <c r="I313" s="138"/>
      <c r="J313" s="138"/>
      <c r="K313" s="138"/>
      <c r="L313" s="138"/>
      <c r="M313" s="138"/>
      <c r="N313" s="138"/>
      <c r="O313" s="138"/>
      <c r="P313" s="138"/>
      <c r="Q313" s="138"/>
      <c r="R313" s="138"/>
      <c r="S313" s="139"/>
      <c r="T313" s="6"/>
      <c r="U313" s="6"/>
      <c r="V313" s="6"/>
      <c r="W313" s="6"/>
      <c r="X313" s="6"/>
      <c r="Y313" s="6"/>
      <c r="Z313" s="6"/>
    </row>
    <row r="314" ht="11.25" customHeight="1">
      <c r="A314" s="135"/>
      <c r="B314" s="136"/>
      <c r="C314" s="136"/>
      <c r="D314" s="137"/>
      <c r="E314" s="138"/>
      <c r="F314" s="138"/>
      <c r="G314" s="138"/>
      <c r="H314" s="138"/>
      <c r="I314" s="138"/>
      <c r="J314" s="138"/>
      <c r="K314" s="138"/>
      <c r="L314" s="138"/>
      <c r="M314" s="138"/>
      <c r="N314" s="138"/>
      <c r="O314" s="138"/>
      <c r="P314" s="138"/>
      <c r="Q314" s="138"/>
      <c r="R314" s="138"/>
      <c r="S314" s="139"/>
      <c r="T314" s="6"/>
      <c r="U314" s="6"/>
      <c r="V314" s="6"/>
      <c r="W314" s="6"/>
      <c r="X314" s="6"/>
      <c r="Y314" s="6"/>
      <c r="Z314" s="6"/>
    </row>
    <row r="315" ht="11.25" customHeight="1">
      <c r="A315" s="135"/>
      <c r="B315" s="136"/>
      <c r="C315" s="136"/>
      <c r="D315" s="137"/>
      <c r="E315" s="138"/>
      <c r="F315" s="138"/>
      <c r="G315" s="138"/>
      <c r="H315" s="138"/>
      <c r="I315" s="138"/>
      <c r="J315" s="138"/>
      <c r="K315" s="138"/>
      <c r="L315" s="138"/>
      <c r="M315" s="138"/>
      <c r="N315" s="138"/>
      <c r="O315" s="138"/>
      <c r="P315" s="138"/>
      <c r="Q315" s="138"/>
      <c r="R315" s="138"/>
      <c r="S315" s="139"/>
      <c r="T315" s="6"/>
      <c r="U315" s="6"/>
      <c r="V315" s="6"/>
      <c r="W315" s="6"/>
      <c r="X315" s="6"/>
      <c r="Y315" s="6"/>
      <c r="Z315" s="6"/>
    </row>
    <row r="316" ht="11.25" customHeight="1">
      <c r="A316" s="135"/>
      <c r="B316" s="136"/>
      <c r="C316" s="136"/>
      <c r="D316" s="137"/>
      <c r="E316" s="138"/>
      <c r="F316" s="138"/>
      <c r="G316" s="138"/>
      <c r="H316" s="138"/>
      <c r="I316" s="138"/>
      <c r="J316" s="138"/>
      <c r="K316" s="138"/>
      <c r="L316" s="138"/>
      <c r="M316" s="138"/>
      <c r="N316" s="138"/>
      <c r="O316" s="138"/>
      <c r="P316" s="138"/>
      <c r="Q316" s="138"/>
      <c r="R316" s="138"/>
      <c r="S316" s="139"/>
      <c r="T316" s="6"/>
      <c r="U316" s="6"/>
      <c r="V316" s="6"/>
      <c r="W316" s="6"/>
      <c r="X316" s="6"/>
      <c r="Y316" s="6"/>
      <c r="Z316" s="6"/>
    </row>
    <row r="317" ht="11.25" customHeight="1">
      <c r="A317" s="135"/>
      <c r="B317" s="136"/>
      <c r="C317" s="136"/>
      <c r="D317" s="137"/>
      <c r="E317" s="138"/>
      <c r="F317" s="138"/>
      <c r="G317" s="138"/>
      <c r="H317" s="138"/>
      <c r="I317" s="138"/>
      <c r="J317" s="138"/>
      <c r="K317" s="138"/>
      <c r="L317" s="138"/>
      <c r="M317" s="138"/>
      <c r="N317" s="138"/>
      <c r="O317" s="138"/>
      <c r="P317" s="138"/>
      <c r="Q317" s="138"/>
      <c r="R317" s="138"/>
      <c r="S317" s="139"/>
      <c r="T317" s="6"/>
      <c r="U317" s="6"/>
      <c r="V317" s="6"/>
      <c r="W317" s="6"/>
      <c r="X317" s="6"/>
      <c r="Y317" s="6"/>
      <c r="Z317" s="6"/>
    </row>
    <row r="318" ht="11.25" customHeight="1">
      <c r="A318" s="135"/>
      <c r="B318" s="136"/>
      <c r="C318" s="136"/>
      <c r="D318" s="137"/>
      <c r="E318" s="138"/>
      <c r="F318" s="138"/>
      <c r="G318" s="138"/>
      <c r="H318" s="138"/>
      <c r="I318" s="138"/>
      <c r="J318" s="138"/>
      <c r="K318" s="138"/>
      <c r="L318" s="138"/>
      <c r="M318" s="138"/>
      <c r="N318" s="138"/>
      <c r="O318" s="138"/>
      <c r="P318" s="138"/>
      <c r="Q318" s="138"/>
      <c r="R318" s="138"/>
      <c r="S318" s="139"/>
      <c r="T318" s="6"/>
      <c r="U318" s="6"/>
      <c r="V318" s="6"/>
      <c r="W318" s="6"/>
      <c r="X318" s="6"/>
      <c r="Y318" s="6"/>
      <c r="Z318" s="6"/>
    </row>
    <row r="319" ht="11.25" customHeight="1">
      <c r="A319" s="135"/>
      <c r="B319" s="136"/>
      <c r="C319" s="136"/>
      <c r="D319" s="137"/>
      <c r="E319" s="138"/>
      <c r="F319" s="138"/>
      <c r="G319" s="138"/>
      <c r="H319" s="138"/>
      <c r="I319" s="138"/>
      <c r="J319" s="138"/>
      <c r="K319" s="138"/>
      <c r="L319" s="138"/>
      <c r="M319" s="138"/>
      <c r="N319" s="138"/>
      <c r="O319" s="138"/>
      <c r="P319" s="138"/>
      <c r="Q319" s="138"/>
      <c r="R319" s="138"/>
      <c r="S319" s="139"/>
      <c r="T319" s="6"/>
      <c r="U319" s="6"/>
      <c r="V319" s="6"/>
      <c r="W319" s="6"/>
      <c r="X319" s="6"/>
      <c r="Y319" s="6"/>
      <c r="Z319" s="6"/>
    </row>
    <row r="320" ht="11.25" customHeight="1">
      <c r="A320" s="135"/>
      <c r="B320" s="136"/>
      <c r="C320" s="136"/>
      <c r="D320" s="137"/>
      <c r="E320" s="138"/>
      <c r="F320" s="138"/>
      <c r="G320" s="138"/>
      <c r="H320" s="138"/>
      <c r="I320" s="138"/>
      <c r="J320" s="138"/>
      <c r="K320" s="138"/>
      <c r="L320" s="138"/>
      <c r="M320" s="138"/>
      <c r="N320" s="138"/>
      <c r="O320" s="138"/>
      <c r="P320" s="138"/>
      <c r="Q320" s="138"/>
      <c r="R320" s="138"/>
      <c r="S320" s="139"/>
      <c r="T320" s="6"/>
      <c r="U320" s="6"/>
      <c r="V320" s="6"/>
      <c r="W320" s="6"/>
      <c r="X320" s="6"/>
      <c r="Y320" s="6"/>
      <c r="Z320" s="6"/>
    </row>
    <row r="321" ht="11.25" customHeight="1">
      <c r="A321" s="135"/>
      <c r="B321" s="136"/>
      <c r="C321" s="136"/>
      <c r="D321" s="137"/>
      <c r="E321" s="138"/>
      <c r="F321" s="138"/>
      <c r="G321" s="138"/>
      <c r="H321" s="138"/>
      <c r="I321" s="138"/>
      <c r="J321" s="138"/>
      <c r="K321" s="138"/>
      <c r="L321" s="138"/>
      <c r="M321" s="138"/>
      <c r="N321" s="138"/>
      <c r="O321" s="138"/>
      <c r="P321" s="138"/>
      <c r="Q321" s="138"/>
      <c r="R321" s="138"/>
      <c r="S321" s="139"/>
      <c r="T321" s="6"/>
      <c r="U321" s="6"/>
      <c r="V321" s="6"/>
      <c r="W321" s="6"/>
      <c r="X321" s="6"/>
      <c r="Y321" s="6"/>
      <c r="Z321" s="6"/>
    </row>
    <row r="322" ht="11.25" customHeight="1">
      <c r="A322" s="135"/>
      <c r="B322" s="136"/>
      <c r="C322" s="136"/>
      <c r="D322" s="137"/>
      <c r="E322" s="138"/>
      <c r="F322" s="138"/>
      <c r="G322" s="138"/>
      <c r="H322" s="138"/>
      <c r="I322" s="138"/>
      <c r="J322" s="138"/>
      <c r="K322" s="138"/>
      <c r="L322" s="138"/>
      <c r="M322" s="138"/>
      <c r="N322" s="138"/>
      <c r="O322" s="138"/>
      <c r="P322" s="138"/>
      <c r="Q322" s="138"/>
      <c r="R322" s="138"/>
      <c r="S322" s="139"/>
      <c r="T322" s="6"/>
      <c r="U322" s="6"/>
      <c r="V322" s="6"/>
      <c r="W322" s="6"/>
      <c r="X322" s="6"/>
      <c r="Y322" s="6"/>
      <c r="Z322" s="6"/>
    </row>
    <row r="323" ht="11.25" customHeight="1">
      <c r="A323" s="135"/>
      <c r="B323" s="136"/>
      <c r="C323" s="136"/>
      <c r="D323" s="137"/>
      <c r="E323" s="138"/>
      <c r="F323" s="138"/>
      <c r="G323" s="138"/>
      <c r="H323" s="138"/>
      <c r="I323" s="138"/>
      <c r="J323" s="138"/>
      <c r="K323" s="138"/>
      <c r="L323" s="138"/>
      <c r="M323" s="138"/>
      <c r="N323" s="138"/>
      <c r="O323" s="138"/>
      <c r="P323" s="138"/>
      <c r="Q323" s="138"/>
      <c r="R323" s="138"/>
      <c r="S323" s="139"/>
      <c r="T323" s="6"/>
      <c r="U323" s="6"/>
      <c r="V323" s="6"/>
      <c r="W323" s="6"/>
      <c r="X323" s="6"/>
      <c r="Y323" s="6"/>
      <c r="Z323" s="6"/>
    </row>
    <row r="324" ht="11.25" customHeight="1">
      <c r="A324" s="135"/>
      <c r="B324" s="136"/>
      <c r="C324" s="136"/>
      <c r="D324" s="137"/>
      <c r="E324" s="138"/>
      <c r="F324" s="138"/>
      <c r="G324" s="138"/>
      <c r="H324" s="138"/>
      <c r="I324" s="138"/>
      <c r="J324" s="138"/>
      <c r="K324" s="138"/>
      <c r="L324" s="138"/>
      <c r="M324" s="138"/>
      <c r="N324" s="138"/>
      <c r="O324" s="138"/>
      <c r="P324" s="138"/>
      <c r="Q324" s="138"/>
      <c r="R324" s="138"/>
      <c r="S324" s="139"/>
      <c r="T324" s="6"/>
      <c r="U324" s="6"/>
      <c r="V324" s="6"/>
      <c r="W324" s="6"/>
      <c r="X324" s="6"/>
      <c r="Y324" s="6"/>
      <c r="Z324" s="6"/>
    </row>
    <row r="325" ht="11.25" customHeight="1">
      <c r="A325" s="135"/>
      <c r="B325" s="136"/>
      <c r="C325" s="136"/>
      <c r="D325" s="137"/>
      <c r="E325" s="138"/>
      <c r="F325" s="138"/>
      <c r="G325" s="138"/>
      <c r="H325" s="138"/>
      <c r="I325" s="138"/>
      <c r="J325" s="138"/>
      <c r="K325" s="138"/>
      <c r="L325" s="138"/>
      <c r="M325" s="138"/>
      <c r="N325" s="138"/>
      <c r="O325" s="138"/>
      <c r="P325" s="138"/>
      <c r="Q325" s="138"/>
      <c r="R325" s="138"/>
      <c r="S325" s="139"/>
      <c r="T325" s="6"/>
      <c r="U325" s="6"/>
      <c r="V325" s="6"/>
      <c r="W325" s="6"/>
      <c r="X325" s="6"/>
      <c r="Y325" s="6"/>
      <c r="Z325" s="6"/>
    </row>
    <row r="326" ht="11.25" customHeight="1">
      <c r="A326" s="135"/>
      <c r="B326" s="136"/>
      <c r="C326" s="136"/>
      <c r="D326" s="137"/>
      <c r="E326" s="138"/>
      <c r="F326" s="138"/>
      <c r="G326" s="138"/>
      <c r="H326" s="138"/>
      <c r="I326" s="138"/>
      <c r="J326" s="138"/>
      <c r="K326" s="138"/>
      <c r="L326" s="138"/>
      <c r="M326" s="138"/>
      <c r="N326" s="138"/>
      <c r="O326" s="138"/>
      <c r="P326" s="138"/>
      <c r="Q326" s="138"/>
      <c r="R326" s="138"/>
      <c r="S326" s="139"/>
      <c r="T326" s="6"/>
      <c r="U326" s="6"/>
      <c r="V326" s="6"/>
      <c r="W326" s="6"/>
      <c r="X326" s="6"/>
      <c r="Y326" s="6"/>
      <c r="Z326" s="6"/>
    </row>
    <row r="327" ht="11.25" customHeight="1">
      <c r="A327" s="135"/>
      <c r="B327" s="136"/>
      <c r="C327" s="136"/>
      <c r="D327" s="137"/>
      <c r="E327" s="138"/>
      <c r="F327" s="138"/>
      <c r="G327" s="138"/>
      <c r="H327" s="138"/>
      <c r="I327" s="138"/>
      <c r="J327" s="138"/>
      <c r="K327" s="138"/>
      <c r="L327" s="138"/>
      <c r="M327" s="138"/>
      <c r="N327" s="138"/>
      <c r="O327" s="138"/>
      <c r="P327" s="138"/>
      <c r="Q327" s="138"/>
      <c r="R327" s="138"/>
      <c r="S327" s="139"/>
      <c r="T327" s="6"/>
      <c r="U327" s="6"/>
      <c r="V327" s="6"/>
      <c r="W327" s="6"/>
      <c r="X327" s="6"/>
      <c r="Y327" s="6"/>
      <c r="Z327" s="6"/>
    </row>
    <row r="328" ht="11.25" customHeight="1">
      <c r="A328" s="135"/>
      <c r="B328" s="136"/>
      <c r="C328" s="136"/>
      <c r="D328" s="137"/>
      <c r="E328" s="138"/>
      <c r="F328" s="138"/>
      <c r="G328" s="138"/>
      <c r="H328" s="138"/>
      <c r="I328" s="138"/>
      <c r="J328" s="138"/>
      <c r="K328" s="138"/>
      <c r="L328" s="138"/>
      <c r="M328" s="138"/>
      <c r="N328" s="138"/>
      <c r="O328" s="138"/>
      <c r="P328" s="138"/>
      <c r="Q328" s="138"/>
      <c r="R328" s="138"/>
      <c r="S328" s="139"/>
      <c r="T328" s="6"/>
      <c r="U328" s="6"/>
      <c r="V328" s="6"/>
      <c r="W328" s="6"/>
      <c r="X328" s="6"/>
      <c r="Y328" s="6"/>
      <c r="Z328" s="6"/>
    </row>
    <row r="329" ht="11.25" customHeight="1">
      <c r="A329" s="135"/>
      <c r="B329" s="136"/>
      <c r="C329" s="136"/>
      <c r="D329" s="137"/>
      <c r="E329" s="138"/>
      <c r="F329" s="138"/>
      <c r="G329" s="138"/>
      <c r="H329" s="138"/>
      <c r="I329" s="138"/>
      <c r="J329" s="138"/>
      <c r="K329" s="138"/>
      <c r="L329" s="138"/>
      <c r="M329" s="138"/>
      <c r="N329" s="138"/>
      <c r="O329" s="138"/>
      <c r="P329" s="138"/>
      <c r="Q329" s="138"/>
      <c r="R329" s="138"/>
      <c r="S329" s="139"/>
      <c r="T329" s="6"/>
      <c r="U329" s="6"/>
      <c r="V329" s="6"/>
      <c r="W329" s="6"/>
      <c r="X329" s="6"/>
      <c r="Y329" s="6"/>
      <c r="Z329" s="6"/>
    </row>
    <row r="330" ht="11.25" customHeight="1">
      <c r="A330" s="135"/>
      <c r="B330" s="136"/>
      <c r="C330" s="136"/>
      <c r="D330" s="137"/>
      <c r="E330" s="138"/>
      <c r="F330" s="138"/>
      <c r="G330" s="138"/>
      <c r="H330" s="138"/>
      <c r="I330" s="138"/>
      <c r="J330" s="138"/>
      <c r="K330" s="138"/>
      <c r="L330" s="138"/>
      <c r="M330" s="138"/>
      <c r="N330" s="138"/>
      <c r="O330" s="138"/>
      <c r="P330" s="138"/>
      <c r="Q330" s="138"/>
      <c r="R330" s="138"/>
      <c r="S330" s="139"/>
      <c r="T330" s="6"/>
      <c r="U330" s="6"/>
      <c r="V330" s="6"/>
      <c r="W330" s="6"/>
      <c r="X330" s="6"/>
      <c r="Y330" s="6"/>
      <c r="Z330" s="6"/>
    </row>
    <row r="331" ht="11.25" customHeight="1">
      <c r="A331" s="135"/>
      <c r="B331" s="136"/>
      <c r="C331" s="136"/>
      <c r="D331" s="137"/>
      <c r="E331" s="138"/>
      <c r="F331" s="138"/>
      <c r="G331" s="138"/>
      <c r="H331" s="138"/>
      <c r="I331" s="138"/>
      <c r="J331" s="138"/>
      <c r="K331" s="138"/>
      <c r="L331" s="138"/>
      <c r="M331" s="138"/>
      <c r="N331" s="138"/>
      <c r="O331" s="138"/>
      <c r="P331" s="138"/>
      <c r="Q331" s="138"/>
      <c r="R331" s="138"/>
      <c r="S331" s="139"/>
      <c r="T331" s="6"/>
      <c r="U331" s="6"/>
      <c r="V331" s="6"/>
      <c r="W331" s="6"/>
      <c r="X331" s="6"/>
      <c r="Y331" s="6"/>
      <c r="Z331" s="6"/>
    </row>
    <row r="332" ht="11.25" customHeight="1">
      <c r="A332" s="135"/>
      <c r="B332" s="136"/>
      <c r="C332" s="136"/>
      <c r="D332" s="137"/>
      <c r="E332" s="138"/>
      <c r="F332" s="138"/>
      <c r="G332" s="138"/>
      <c r="H332" s="138"/>
      <c r="I332" s="138"/>
      <c r="J332" s="138"/>
      <c r="K332" s="138"/>
      <c r="L332" s="138"/>
      <c r="M332" s="138"/>
      <c r="N332" s="138"/>
      <c r="O332" s="138"/>
      <c r="P332" s="138"/>
      <c r="Q332" s="138"/>
      <c r="R332" s="138"/>
      <c r="S332" s="139"/>
      <c r="T332" s="6"/>
      <c r="U332" s="6"/>
      <c r="V332" s="6"/>
      <c r="W332" s="6"/>
      <c r="X332" s="6"/>
      <c r="Y332" s="6"/>
      <c r="Z332" s="6"/>
    </row>
    <row r="333" ht="11.25" customHeight="1">
      <c r="A333" s="135"/>
      <c r="B333" s="136"/>
      <c r="C333" s="136"/>
      <c r="D333" s="137"/>
      <c r="E333" s="138"/>
      <c r="F333" s="138"/>
      <c r="G333" s="138"/>
      <c r="H333" s="138"/>
      <c r="I333" s="138"/>
      <c r="J333" s="138"/>
      <c r="K333" s="138"/>
      <c r="L333" s="138"/>
      <c r="M333" s="138"/>
      <c r="N333" s="138"/>
      <c r="O333" s="138"/>
      <c r="P333" s="138"/>
      <c r="Q333" s="138"/>
      <c r="R333" s="138"/>
      <c r="S333" s="139"/>
      <c r="T333" s="6"/>
      <c r="U333" s="6"/>
      <c r="V333" s="6"/>
      <c r="W333" s="6"/>
      <c r="X333" s="6"/>
      <c r="Y333" s="6"/>
      <c r="Z333" s="6"/>
    </row>
    <row r="334" ht="11.25" customHeight="1">
      <c r="A334" s="135"/>
      <c r="B334" s="136"/>
      <c r="C334" s="136"/>
      <c r="D334" s="137"/>
      <c r="E334" s="138"/>
      <c r="F334" s="138"/>
      <c r="G334" s="138"/>
      <c r="H334" s="138"/>
      <c r="I334" s="138"/>
      <c r="J334" s="138"/>
      <c r="K334" s="138"/>
      <c r="L334" s="138"/>
      <c r="M334" s="138"/>
      <c r="N334" s="138"/>
      <c r="O334" s="138"/>
      <c r="P334" s="138"/>
      <c r="Q334" s="138"/>
      <c r="R334" s="138"/>
      <c r="S334" s="139"/>
      <c r="T334" s="6"/>
      <c r="U334" s="6"/>
      <c r="V334" s="6"/>
      <c r="W334" s="6"/>
      <c r="X334" s="6"/>
      <c r="Y334" s="6"/>
      <c r="Z334" s="6"/>
    </row>
    <row r="335" ht="11.25" customHeight="1">
      <c r="A335" s="135"/>
      <c r="B335" s="136"/>
      <c r="C335" s="136"/>
      <c r="D335" s="137"/>
      <c r="E335" s="138"/>
      <c r="F335" s="138"/>
      <c r="G335" s="138"/>
      <c r="H335" s="138"/>
      <c r="I335" s="138"/>
      <c r="J335" s="138"/>
      <c r="K335" s="138"/>
      <c r="L335" s="138"/>
      <c r="M335" s="138"/>
      <c r="N335" s="138"/>
      <c r="O335" s="138"/>
      <c r="P335" s="138"/>
      <c r="Q335" s="138"/>
      <c r="R335" s="138"/>
      <c r="S335" s="139"/>
      <c r="T335" s="6"/>
      <c r="U335" s="6"/>
      <c r="V335" s="6"/>
      <c r="W335" s="6"/>
      <c r="X335" s="6"/>
      <c r="Y335" s="6"/>
      <c r="Z335" s="6"/>
    </row>
    <row r="336" ht="11.25" customHeight="1">
      <c r="A336" s="135"/>
      <c r="B336" s="136"/>
      <c r="C336" s="136"/>
      <c r="D336" s="137"/>
      <c r="E336" s="138"/>
      <c r="F336" s="138"/>
      <c r="G336" s="138"/>
      <c r="H336" s="138"/>
      <c r="I336" s="138"/>
      <c r="J336" s="138"/>
      <c r="K336" s="138"/>
      <c r="L336" s="138"/>
      <c r="M336" s="138"/>
      <c r="N336" s="138"/>
      <c r="O336" s="138"/>
      <c r="P336" s="138"/>
      <c r="Q336" s="138"/>
      <c r="R336" s="138"/>
      <c r="S336" s="139"/>
      <c r="T336" s="6"/>
      <c r="U336" s="6"/>
      <c r="V336" s="6"/>
      <c r="W336" s="6"/>
      <c r="X336" s="6"/>
      <c r="Y336" s="6"/>
      <c r="Z336" s="6"/>
    </row>
    <row r="337" ht="11.25" customHeight="1">
      <c r="A337" s="135"/>
      <c r="B337" s="136"/>
      <c r="C337" s="136"/>
      <c r="D337" s="137"/>
      <c r="E337" s="138"/>
      <c r="F337" s="138"/>
      <c r="G337" s="138"/>
      <c r="H337" s="138"/>
      <c r="I337" s="138"/>
      <c r="J337" s="138"/>
      <c r="K337" s="138"/>
      <c r="L337" s="138"/>
      <c r="M337" s="138"/>
      <c r="N337" s="138"/>
      <c r="O337" s="138"/>
      <c r="P337" s="138"/>
      <c r="Q337" s="138"/>
      <c r="R337" s="138"/>
      <c r="S337" s="139"/>
      <c r="T337" s="6"/>
      <c r="U337" s="6"/>
      <c r="V337" s="6"/>
      <c r="W337" s="6"/>
      <c r="X337" s="6"/>
      <c r="Y337" s="6"/>
      <c r="Z337" s="6"/>
    </row>
    <row r="338" ht="11.25" customHeight="1">
      <c r="A338" s="135"/>
      <c r="B338" s="136"/>
      <c r="C338" s="136"/>
      <c r="D338" s="137"/>
      <c r="E338" s="138"/>
      <c r="F338" s="138"/>
      <c r="G338" s="138"/>
      <c r="H338" s="138"/>
      <c r="I338" s="138"/>
      <c r="J338" s="138"/>
      <c r="K338" s="138"/>
      <c r="L338" s="138"/>
      <c r="M338" s="138"/>
      <c r="N338" s="138"/>
      <c r="O338" s="138"/>
      <c r="P338" s="138"/>
      <c r="Q338" s="138"/>
      <c r="R338" s="138"/>
      <c r="S338" s="139"/>
      <c r="T338" s="6"/>
      <c r="U338" s="6"/>
      <c r="V338" s="6"/>
      <c r="W338" s="6"/>
      <c r="X338" s="6"/>
      <c r="Y338" s="6"/>
      <c r="Z338" s="6"/>
    </row>
    <row r="339" ht="11.25" customHeight="1">
      <c r="A339" s="135"/>
      <c r="B339" s="136"/>
      <c r="C339" s="136"/>
      <c r="D339" s="137"/>
      <c r="E339" s="138"/>
      <c r="F339" s="138"/>
      <c r="G339" s="138"/>
      <c r="H339" s="138"/>
      <c r="I339" s="138"/>
      <c r="J339" s="138"/>
      <c r="K339" s="138"/>
      <c r="L339" s="138"/>
      <c r="M339" s="138"/>
      <c r="N339" s="138"/>
      <c r="O339" s="138"/>
      <c r="P339" s="138"/>
      <c r="Q339" s="138"/>
      <c r="R339" s="138"/>
      <c r="S339" s="139"/>
      <c r="T339" s="6"/>
      <c r="U339" s="6"/>
      <c r="V339" s="6"/>
      <c r="W339" s="6"/>
      <c r="X339" s="6"/>
      <c r="Y339" s="6"/>
      <c r="Z339" s="6"/>
    </row>
    <row r="340" ht="11.25" customHeight="1">
      <c r="A340" s="135"/>
      <c r="B340" s="136"/>
      <c r="C340" s="136"/>
      <c r="D340" s="137"/>
      <c r="E340" s="138"/>
      <c r="F340" s="138"/>
      <c r="G340" s="138"/>
      <c r="H340" s="138"/>
      <c r="I340" s="138"/>
      <c r="J340" s="138"/>
      <c r="K340" s="138"/>
      <c r="L340" s="138"/>
      <c r="M340" s="138"/>
      <c r="N340" s="138"/>
      <c r="O340" s="138"/>
      <c r="P340" s="138"/>
      <c r="Q340" s="138"/>
      <c r="R340" s="138"/>
      <c r="S340" s="139"/>
      <c r="T340" s="6"/>
      <c r="U340" s="6"/>
      <c r="V340" s="6"/>
      <c r="W340" s="6"/>
      <c r="X340" s="6"/>
      <c r="Y340" s="6"/>
      <c r="Z340" s="6"/>
    </row>
    <row r="341" ht="11.25" customHeight="1">
      <c r="A341" s="135"/>
      <c r="B341" s="136"/>
      <c r="C341" s="136"/>
      <c r="D341" s="137"/>
      <c r="E341" s="138"/>
      <c r="F341" s="138"/>
      <c r="G341" s="138"/>
      <c r="H341" s="138"/>
      <c r="I341" s="138"/>
      <c r="J341" s="138"/>
      <c r="K341" s="138"/>
      <c r="L341" s="138"/>
      <c r="M341" s="138"/>
      <c r="N341" s="138"/>
      <c r="O341" s="138"/>
      <c r="P341" s="138"/>
      <c r="Q341" s="138"/>
      <c r="R341" s="138"/>
      <c r="S341" s="139"/>
      <c r="T341" s="6"/>
      <c r="U341" s="6"/>
      <c r="V341" s="6"/>
      <c r="W341" s="6"/>
      <c r="X341" s="6"/>
      <c r="Y341" s="6"/>
      <c r="Z341" s="6"/>
    </row>
    <row r="342" ht="11.25" customHeight="1">
      <c r="A342" s="135"/>
      <c r="B342" s="136"/>
      <c r="C342" s="136"/>
      <c r="D342" s="137"/>
      <c r="E342" s="138"/>
      <c r="F342" s="138"/>
      <c r="G342" s="138"/>
      <c r="H342" s="138"/>
      <c r="I342" s="138"/>
      <c r="J342" s="138"/>
      <c r="K342" s="138"/>
      <c r="L342" s="138"/>
      <c r="M342" s="138"/>
      <c r="N342" s="138"/>
      <c r="O342" s="138"/>
      <c r="P342" s="138"/>
      <c r="Q342" s="138"/>
      <c r="R342" s="138"/>
      <c r="S342" s="139"/>
      <c r="T342" s="6"/>
      <c r="U342" s="6"/>
      <c r="V342" s="6"/>
      <c r="W342" s="6"/>
      <c r="X342" s="6"/>
      <c r="Y342" s="6"/>
      <c r="Z342" s="6"/>
    </row>
    <row r="343" ht="11.25" customHeight="1">
      <c r="A343" s="135"/>
      <c r="B343" s="136"/>
      <c r="C343" s="136"/>
      <c r="D343" s="137"/>
      <c r="E343" s="138"/>
      <c r="F343" s="138"/>
      <c r="G343" s="138"/>
      <c r="H343" s="138"/>
      <c r="I343" s="138"/>
      <c r="J343" s="138"/>
      <c r="K343" s="138"/>
      <c r="L343" s="138"/>
      <c r="M343" s="138"/>
      <c r="N343" s="138"/>
      <c r="O343" s="138"/>
      <c r="P343" s="138"/>
      <c r="Q343" s="138"/>
      <c r="R343" s="138"/>
      <c r="S343" s="139"/>
      <c r="T343" s="6"/>
      <c r="U343" s="6"/>
      <c r="V343" s="6"/>
      <c r="W343" s="6"/>
      <c r="X343" s="6"/>
      <c r="Y343" s="6"/>
      <c r="Z343" s="6"/>
    </row>
    <row r="344" ht="11.25" customHeight="1">
      <c r="A344" s="135"/>
      <c r="B344" s="136"/>
      <c r="C344" s="136"/>
      <c r="D344" s="137"/>
      <c r="E344" s="138"/>
      <c r="F344" s="138"/>
      <c r="G344" s="138"/>
      <c r="H344" s="138"/>
      <c r="I344" s="138"/>
      <c r="J344" s="138"/>
      <c r="K344" s="138"/>
      <c r="L344" s="138"/>
      <c r="M344" s="138"/>
      <c r="N344" s="138"/>
      <c r="O344" s="138"/>
      <c r="P344" s="138"/>
      <c r="Q344" s="138"/>
      <c r="R344" s="138"/>
      <c r="S344" s="139"/>
      <c r="T344" s="6"/>
      <c r="U344" s="6"/>
      <c r="V344" s="6"/>
      <c r="W344" s="6"/>
      <c r="X344" s="6"/>
      <c r="Y344" s="6"/>
      <c r="Z344" s="6"/>
    </row>
    <row r="345" ht="11.25" customHeight="1">
      <c r="A345" s="135"/>
      <c r="B345" s="136"/>
      <c r="C345" s="136"/>
      <c r="D345" s="137"/>
      <c r="E345" s="138"/>
      <c r="F345" s="138"/>
      <c r="G345" s="138"/>
      <c r="H345" s="138"/>
      <c r="I345" s="138"/>
      <c r="J345" s="138"/>
      <c r="K345" s="138"/>
      <c r="L345" s="138"/>
      <c r="M345" s="138"/>
      <c r="N345" s="138"/>
      <c r="O345" s="138"/>
      <c r="P345" s="138"/>
      <c r="Q345" s="138"/>
      <c r="R345" s="138"/>
      <c r="S345" s="139"/>
      <c r="T345" s="6"/>
      <c r="U345" s="6"/>
      <c r="V345" s="6"/>
      <c r="W345" s="6"/>
      <c r="X345" s="6"/>
      <c r="Y345" s="6"/>
      <c r="Z345" s="6"/>
    </row>
    <row r="346" ht="11.25" customHeight="1">
      <c r="A346" s="135"/>
      <c r="B346" s="136"/>
      <c r="C346" s="136"/>
      <c r="D346" s="137"/>
      <c r="E346" s="138"/>
      <c r="F346" s="138"/>
      <c r="G346" s="138"/>
      <c r="H346" s="138"/>
      <c r="I346" s="138"/>
      <c r="J346" s="138"/>
      <c r="K346" s="138"/>
      <c r="L346" s="138"/>
      <c r="M346" s="138"/>
      <c r="N346" s="138"/>
      <c r="O346" s="138"/>
      <c r="P346" s="138"/>
      <c r="Q346" s="138"/>
      <c r="R346" s="138"/>
      <c r="S346" s="139"/>
      <c r="T346" s="6"/>
      <c r="U346" s="6"/>
      <c r="V346" s="6"/>
      <c r="W346" s="6"/>
      <c r="X346" s="6"/>
      <c r="Y346" s="6"/>
      <c r="Z346" s="6"/>
    </row>
    <row r="347" ht="11.25" customHeight="1">
      <c r="A347" s="135"/>
      <c r="B347" s="136"/>
      <c r="C347" s="136"/>
      <c r="D347" s="137"/>
      <c r="E347" s="138"/>
      <c r="F347" s="138"/>
      <c r="G347" s="138"/>
      <c r="H347" s="138"/>
      <c r="I347" s="138"/>
      <c r="J347" s="138"/>
      <c r="K347" s="138"/>
      <c r="L347" s="138"/>
      <c r="M347" s="138"/>
      <c r="N347" s="138"/>
      <c r="O347" s="138"/>
      <c r="P347" s="138"/>
      <c r="Q347" s="138"/>
      <c r="R347" s="138"/>
      <c r="S347" s="139"/>
      <c r="T347" s="6"/>
      <c r="U347" s="6"/>
      <c r="V347" s="6"/>
      <c r="W347" s="6"/>
      <c r="X347" s="6"/>
      <c r="Y347" s="6"/>
      <c r="Z347" s="6"/>
    </row>
    <row r="348" ht="11.25" customHeight="1">
      <c r="A348" s="135"/>
      <c r="B348" s="136"/>
      <c r="C348" s="136"/>
      <c r="D348" s="137"/>
      <c r="E348" s="138"/>
      <c r="F348" s="138"/>
      <c r="G348" s="138"/>
      <c r="H348" s="138"/>
      <c r="I348" s="138"/>
      <c r="J348" s="138"/>
      <c r="K348" s="138"/>
      <c r="L348" s="138"/>
      <c r="M348" s="138"/>
      <c r="N348" s="138"/>
      <c r="O348" s="138"/>
      <c r="P348" s="138"/>
      <c r="Q348" s="138"/>
      <c r="R348" s="138"/>
      <c r="S348" s="139"/>
      <c r="T348" s="6"/>
      <c r="U348" s="6"/>
      <c r="V348" s="6"/>
      <c r="W348" s="6"/>
      <c r="X348" s="6"/>
      <c r="Y348" s="6"/>
      <c r="Z348" s="6"/>
    </row>
    <row r="349" ht="11.25" customHeight="1">
      <c r="A349" s="135"/>
      <c r="B349" s="136"/>
      <c r="C349" s="136"/>
      <c r="D349" s="137"/>
      <c r="E349" s="138"/>
      <c r="F349" s="138"/>
      <c r="G349" s="138"/>
      <c r="H349" s="138"/>
      <c r="I349" s="138"/>
      <c r="J349" s="138"/>
      <c r="K349" s="138"/>
      <c r="L349" s="138"/>
      <c r="M349" s="138"/>
      <c r="N349" s="138"/>
      <c r="O349" s="138"/>
      <c r="P349" s="138"/>
      <c r="Q349" s="138"/>
      <c r="R349" s="138"/>
      <c r="S349" s="139"/>
      <c r="T349" s="6"/>
      <c r="U349" s="6"/>
      <c r="V349" s="6"/>
      <c r="W349" s="6"/>
      <c r="X349" s="6"/>
      <c r="Y349" s="6"/>
      <c r="Z349" s="6"/>
    </row>
    <row r="350" ht="11.25" customHeight="1">
      <c r="A350" s="135"/>
      <c r="B350" s="136"/>
      <c r="C350" s="136"/>
      <c r="D350" s="137"/>
      <c r="E350" s="138"/>
      <c r="F350" s="138"/>
      <c r="G350" s="138"/>
      <c r="H350" s="138"/>
      <c r="I350" s="138"/>
      <c r="J350" s="138"/>
      <c r="K350" s="138"/>
      <c r="L350" s="138"/>
      <c r="M350" s="138"/>
      <c r="N350" s="138"/>
      <c r="O350" s="138"/>
      <c r="P350" s="138"/>
      <c r="Q350" s="138"/>
      <c r="R350" s="138"/>
      <c r="S350" s="139"/>
      <c r="T350" s="6"/>
      <c r="U350" s="6"/>
      <c r="V350" s="6"/>
      <c r="W350" s="6"/>
      <c r="X350" s="6"/>
      <c r="Y350" s="6"/>
      <c r="Z350" s="6"/>
    </row>
    <row r="351" ht="11.25" customHeight="1">
      <c r="A351" s="135"/>
      <c r="B351" s="136"/>
      <c r="C351" s="136"/>
      <c r="D351" s="137"/>
      <c r="E351" s="138"/>
      <c r="F351" s="138"/>
      <c r="G351" s="138"/>
      <c r="H351" s="138"/>
      <c r="I351" s="138"/>
      <c r="J351" s="138"/>
      <c r="K351" s="138"/>
      <c r="L351" s="138"/>
      <c r="M351" s="138"/>
      <c r="N351" s="138"/>
      <c r="O351" s="138"/>
      <c r="P351" s="138"/>
      <c r="Q351" s="138"/>
      <c r="R351" s="138"/>
      <c r="S351" s="139"/>
      <c r="T351" s="6"/>
      <c r="U351" s="6"/>
      <c r="V351" s="6"/>
      <c r="W351" s="6"/>
      <c r="X351" s="6"/>
      <c r="Y351" s="6"/>
      <c r="Z351" s="6"/>
    </row>
    <row r="352" ht="11.25" customHeight="1">
      <c r="A352" s="135"/>
      <c r="B352" s="136"/>
      <c r="C352" s="136"/>
      <c r="D352" s="137"/>
      <c r="E352" s="138"/>
      <c r="F352" s="138"/>
      <c r="G352" s="138"/>
      <c r="H352" s="138"/>
      <c r="I352" s="138"/>
      <c r="J352" s="138"/>
      <c r="K352" s="138"/>
      <c r="L352" s="138"/>
      <c r="M352" s="138"/>
      <c r="N352" s="138"/>
      <c r="O352" s="138"/>
      <c r="P352" s="138"/>
      <c r="Q352" s="138"/>
      <c r="R352" s="138"/>
      <c r="S352" s="139"/>
      <c r="T352" s="6"/>
      <c r="U352" s="6"/>
      <c r="V352" s="6"/>
      <c r="W352" s="6"/>
      <c r="X352" s="6"/>
      <c r="Y352" s="6"/>
      <c r="Z352" s="6"/>
    </row>
    <row r="353" ht="11.25" customHeight="1">
      <c r="A353" s="135"/>
      <c r="B353" s="136"/>
      <c r="C353" s="136"/>
      <c r="D353" s="137"/>
      <c r="E353" s="138"/>
      <c r="F353" s="138"/>
      <c r="G353" s="138"/>
      <c r="H353" s="138"/>
      <c r="I353" s="138"/>
      <c r="J353" s="138"/>
      <c r="K353" s="138"/>
      <c r="L353" s="138"/>
      <c r="M353" s="138"/>
      <c r="N353" s="138"/>
      <c r="O353" s="138"/>
      <c r="P353" s="138"/>
      <c r="Q353" s="138"/>
      <c r="R353" s="138"/>
      <c r="S353" s="139"/>
      <c r="T353" s="6"/>
      <c r="U353" s="6"/>
      <c r="V353" s="6"/>
      <c r="W353" s="6"/>
      <c r="X353" s="6"/>
      <c r="Y353" s="6"/>
      <c r="Z353" s="6"/>
    </row>
    <row r="354" ht="11.25" customHeight="1">
      <c r="A354" s="135"/>
      <c r="B354" s="136"/>
      <c r="C354" s="136"/>
      <c r="D354" s="137"/>
      <c r="E354" s="138"/>
      <c r="F354" s="138"/>
      <c r="G354" s="138"/>
      <c r="H354" s="138"/>
      <c r="I354" s="138"/>
      <c r="J354" s="138"/>
      <c r="K354" s="138"/>
      <c r="L354" s="138"/>
      <c r="M354" s="138"/>
      <c r="N354" s="138"/>
      <c r="O354" s="138"/>
      <c r="P354" s="138"/>
      <c r="Q354" s="138"/>
      <c r="R354" s="138"/>
      <c r="S354" s="139"/>
      <c r="T354" s="6"/>
      <c r="U354" s="6"/>
      <c r="V354" s="6"/>
      <c r="W354" s="6"/>
      <c r="X354" s="6"/>
      <c r="Y354" s="6"/>
      <c r="Z354" s="6"/>
    </row>
    <row r="355" ht="11.25" customHeight="1">
      <c r="A355" s="135"/>
      <c r="B355" s="136"/>
      <c r="C355" s="136"/>
      <c r="D355" s="137"/>
      <c r="E355" s="138"/>
      <c r="F355" s="138"/>
      <c r="G355" s="138"/>
      <c r="H355" s="138"/>
      <c r="I355" s="138"/>
      <c r="J355" s="138"/>
      <c r="K355" s="138"/>
      <c r="L355" s="138"/>
      <c r="M355" s="138"/>
      <c r="N355" s="138"/>
      <c r="O355" s="138"/>
      <c r="P355" s="138"/>
      <c r="Q355" s="138"/>
      <c r="R355" s="138"/>
      <c r="S355" s="139"/>
      <c r="T355" s="6"/>
      <c r="U355" s="6"/>
      <c r="V355" s="6"/>
      <c r="W355" s="6"/>
      <c r="X355" s="6"/>
      <c r="Y355" s="6"/>
      <c r="Z355" s="6"/>
    </row>
    <row r="356" ht="11.25" customHeight="1">
      <c r="A356" s="135"/>
      <c r="B356" s="136"/>
      <c r="C356" s="136"/>
      <c r="D356" s="137"/>
      <c r="E356" s="138"/>
      <c r="F356" s="138"/>
      <c r="G356" s="138"/>
      <c r="H356" s="138"/>
      <c r="I356" s="138"/>
      <c r="J356" s="138"/>
      <c r="K356" s="138"/>
      <c r="L356" s="138"/>
      <c r="M356" s="138"/>
      <c r="N356" s="138"/>
      <c r="O356" s="138"/>
      <c r="P356" s="138"/>
      <c r="Q356" s="138"/>
      <c r="R356" s="138"/>
      <c r="S356" s="139"/>
      <c r="T356" s="6"/>
      <c r="U356" s="6"/>
      <c r="V356" s="6"/>
      <c r="W356" s="6"/>
      <c r="X356" s="6"/>
      <c r="Y356" s="6"/>
      <c r="Z356" s="6"/>
    </row>
    <row r="357" ht="11.25" customHeight="1">
      <c r="A357" s="135"/>
      <c r="B357" s="136"/>
      <c r="C357" s="136"/>
      <c r="D357" s="137"/>
      <c r="E357" s="138"/>
      <c r="F357" s="138"/>
      <c r="G357" s="138"/>
      <c r="H357" s="138"/>
      <c r="I357" s="138"/>
      <c r="J357" s="138"/>
      <c r="K357" s="138"/>
      <c r="L357" s="138"/>
      <c r="M357" s="138"/>
      <c r="N357" s="138"/>
      <c r="O357" s="138"/>
      <c r="P357" s="138"/>
      <c r="Q357" s="138"/>
      <c r="R357" s="138"/>
      <c r="S357" s="139"/>
      <c r="T357" s="6"/>
      <c r="U357" s="6"/>
      <c r="V357" s="6"/>
      <c r="W357" s="6"/>
      <c r="X357" s="6"/>
      <c r="Y357" s="6"/>
      <c r="Z357" s="6"/>
    </row>
    <row r="358" ht="11.25" customHeight="1">
      <c r="A358" s="135"/>
      <c r="B358" s="136"/>
      <c r="C358" s="136"/>
      <c r="D358" s="137"/>
      <c r="E358" s="138"/>
      <c r="F358" s="138"/>
      <c r="G358" s="138"/>
      <c r="H358" s="138"/>
      <c r="I358" s="138"/>
      <c r="J358" s="138"/>
      <c r="K358" s="138"/>
      <c r="L358" s="138"/>
      <c r="M358" s="138"/>
      <c r="N358" s="138"/>
      <c r="O358" s="138"/>
      <c r="P358" s="138"/>
      <c r="Q358" s="138"/>
      <c r="R358" s="138"/>
      <c r="S358" s="139"/>
      <c r="T358" s="6"/>
      <c r="U358" s="6"/>
      <c r="V358" s="6"/>
      <c r="W358" s="6"/>
      <c r="X358" s="6"/>
      <c r="Y358" s="6"/>
      <c r="Z358" s="6"/>
    </row>
    <row r="359" ht="11.25" customHeight="1">
      <c r="A359" s="135"/>
      <c r="B359" s="136"/>
      <c r="C359" s="136"/>
      <c r="D359" s="137"/>
      <c r="E359" s="138"/>
      <c r="F359" s="138"/>
      <c r="G359" s="138"/>
      <c r="H359" s="138"/>
      <c r="I359" s="138"/>
      <c r="J359" s="138"/>
      <c r="K359" s="138"/>
      <c r="L359" s="138"/>
      <c r="M359" s="138"/>
      <c r="N359" s="138"/>
      <c r="O359" s="138"/>
      <c r="P359" s="138"/>
      <c r="Q359" s="138"/>
      <c r="R359" s="138"/>
      <c r="S359" s="139"/>
      <c r="T359" s="6"/>
      <c r="U359" s="6"/>
      <c r="V359" s="6"/>
      <c r="W359" s="6"/>
      <c r="X359" s="6"/>
      <c r="Y359" s="6"/>
      <c r="Z359" s="6"/>
    </row>
    <row r="360" ht="11.25" customHeight="1">
      <c r="A360" s="135"/>
      <c r="B360" s="136"/>
      <c r="C360" s="136"/>
      <c r="D360" s="137"/>
      <c r="E360" s="138"/>
      <c r="F360" s="138"/>
      <c r="G360" s="138"/>
      <c r="H360" s="138"/>
      <c r="I360" s="138"/>
      <c r="J360" s="138"/>
      <c r="K360" s="138"/>
      <c r="L360" s="138"/>
      <c r="M360" s="138"/>
      <c r="N360" s="138"/>
      <c r="O360" s="138"/>
      <c r="P360" s="138"/>
      <c r="Q360" s="138"/>
      <c r="R360" s="138"/>
      <c r="S360" s="139"/>
      <c r="T360" s="6"/>
      <c r="U360" s="6"/>
      <c r="V360" s="6"/>
      <c r="W360" s="6"/>
      <c r="X360" s="6"/>
      <c r="Y360" s="6"/>
      <c r="Z360" s="6"/>
    </row>
    <row r="361" ht="11.25" customHeight="1">
      <c r="A361" s="135"/>
      <c r="B361" s="136"/>
      <c r="C361" s="136"/>
      <c r="D361" s="137"/>
      <c r="E361" s="138"/>
      <c r="F361" s="138"/>
      <c r="G361" s="138"/>
      <c r="H361" s="138"/>
      <c r="I361" s="138"/>
      <c r="J361" s="138"/>
      <c r="K361" s="138"/>
      <c r="L361" s="138"/>
      <c r="M361" s="138"/>
      <c r="N361" s="138"/>
      <c r="O361" s="138"/>
      <c r="P361" s="138"/>
      <c r="Q361" s="138"/>
      <c r="R361" s="138"/>
      <c r="S361" s="139"/>
      <c r="T361" s="6"/>
      <c r="U361" s="6"/>
      <c r="V361" s="6"/>
      <c r="W361" s="6"/>
      <c r="X361" s="6"/>
      <c r="Y361" s="6"/>
      <c r="Z361" s="6"/>
    </row>
    <row r="362" ht="11.25" customHeight="1">
      <c r="A362" s="135"/>
      <c r="B362" s="136"/>
      <c r="C362" s="136"/>
      <c r="D362" s="137"/>
      <c r="E362" s="138"/>
      <c r="F362" s="138"/>
      <c r="G362" s="138"/>
      <c r="H362" s="138"/>
      <c r="I362" s="138"/>
      <c r="J362" s="138"/>
      <c r="K362" s="138"/>
      <c r="L362" s="138"/>
      <c r="M362" s="138"/>
      <c r="N362" s="138"/>
      <c r="O362" s="138"/>
      <c r="P362" s="138"/>
      <c r="Q362" s="138"/>
      <c r="R362" s="138"/>
      <c r="S362" s="139"/>
      <c r="T362" s="6"/>
      <c r="U362" s="6"/>
      <c r="V362" s="6"/>
      <c r="W362" s="6"/>
      <c r="X362" s="6"/>
      <c r="Y362" s="6"/>
      <c r="Z362" s="6"/>
    </row>
    <row r="363" ht="11.25" customHeight="1">
      <c r="A363" s="135"/>
      <c r="B363" s="136"/>
      <c r="C363" s="136"/>
      <c r="D363" s="137"/>
      <c r="E363" s="138"/>
      <c r="F363" s="138"/>
      <c r="G363" s="138"/>
      <c r="H363" s="138"/>
      <c r="I363" s="138"/>
      <c r="J363" s="138"/>
      <c r="K363" s="138"/>
      <c r="L363" s="138"/>
      <c r="M363" s="138"/>
      <c r="N363" s="138"/>
      <c r="O363" s="138"/>
      <c r="P363" s="138"/>
      <c r="Q363" s="138"/>
      <c r="R363" s="138"/>
      <c r="S363" s="139"/>
      <c r="T363" s="6"/>
      <c r="U363" s="6"/>
      <c r="V363" s="6"/>
      <c r="W363" s="6"/>
      <c r="X363" s="6"/>
      <c r="Y363" s="6"/>
      <c r="Z363" s="6"/>
    </row>
    <row r="364" ht="11.25" customHeight="1">
      <c r="A364" s="135"/>
      <c r="B364" s="136"/>
      <c r="C364" s="136"/>
      <c r="D364" s="137"/>
      <c r="E364" s="138"/>
      <c r="F364" s="138"/>
      <c r="G364" s="138"/>
      <c r="H364" s="138"/>
      <c r="I364" s="138"/>
      <c r="J364" s="138"/>
      <c r="K364" s="138"/>
      <c r="L364" s="138"/>
      <c r="M364" s="138"/>
      <c r="N364" s="138"/>
      <c r="O364" s="138"/>
      <c r="P364" s="138"/>
      <c r="Q364" s="138"/>
      <c r="R364" s="138"/>
      <c r="S364" s="139"/>
      <c r="T364" s="6"/>
      <c r="U364" s="6"/>
      <c r="V364" s="6"/>
      <c r="W364" s="6"/>
      <c r="X364" s="6"/>
      <c r="Y364" s="6"/>
      <c r="Z364" s="6"/>
    </row>
    <row r="365" ht="11.25" customHeight="1">
      <c r="A365" s="135"/>
      <c r="B365" s="136"/>
      <c r="C365" s="136"/>
      <c r="D365" s="137"/>
      <c r="E365" s="138"/>
      <c r="F365" s="138"/>
      <c r="G365" s="138"/>
      <c r="H365" s="138"/>
      <c r="I365" s="138"/>
      <c r="J365" s="138"/>
      <c r="K365" s="138"/>
      <c r="L365" s="138"/>
      <c r="M365" s="138"/>
      <c r="N365" s="138"/>
      <c r="O365" s="138"/>
      <c r="P365" s="138"/>
      <c r="Q365" s="138"/>
      <c r="R365" s="138"/>
      <c r="S365" s="139"/>
      <c r="T365" s="6"/>
      <c r="U365" s="6"/>
      <c r="V365" s="6"/>
      <c r="W365" s="6"/>
      <c r="X365" s="6"/>
      <c r="Y365" s="6"/>
      <c r="Z365" s="6"/>
    </row>
    <row r="366" ht="11.25" customHeight="1">
      <c r="A366" s="135"/>
      <c r="B366" s="136"/>
      <c r="C366" s="136"/>
      <c r="D366" s="137"/>
      <c r="E366" s="138"/>
      <c r="F366" s="138"/>
      <c r="G366" s="138"/>
      <c r="H366" s="138"/>
      <c r="I366" s="138"/>
      <c r="J366" s="138"/>
      <c r="K366" s="138"/>
      <c r="L366" s="138"/>
      <c r="M366" s="138"/>
      <c r="N366" s="138"/>
      <c r="O366" s="138"/>
      <c r="P366" s="138"/>
      <c r="Q366" s="138"/>
      <c r="R366" s="138"/>
      <c r="S366" s="139"/>
      <c r="T366" s="6"/>
      <c r="U366" s="6"/>
      <c r="V366" s="6"/>
      <c r="W366" s="6"/>
      <c r="X366" s="6"/>
      <c r="Y366" s="6"/>
      <c r="Z366" s="6"/>
    </row>
    <row r="367" ht="11.25" customHeight="1">
      <c r="A367" s="135"/>
      <c r="B367" s="136"/>
      <c r="C367" s="136"/>
      <c r="D367" s="137"/>
      <c r="E367" s="138"/>
      <c r="F367" s="138"/>
      <c r="G367" s="138"/>
      <c r="H367" s="138"/>
      <c r="I367" s="138"/>
      <c r="J367" s="138"/>
      <c r="K367" s="138"/>
      <c r="L367" s="138"/>
      <c r="M367" s="138"/>
      <c r="N367" s="138"/>
      <c r="O367" s="138"/>
      <c r="P367" s="138"/>
      <c r="Q367" s="138"/>
      <c r="R367" s="138"/>
      <c r="S367" s="139"/>
      <c r="T367" s="6"/>
      <c r="U367" s="6"/>
      <c r="V367" s="6"/>
      <c r="W367" s="6"/>
      <c r="X367" s="6"/>
      <c r="Y367" s="6"/>
      <c r="Z367" s="6"/>
    </row>
    <row r="368" ht="11.25" customHeight="1">
      <c r="A368" s="135"/>
      <c r="B368" s="136"/>
      <c r="C368" s="136"/>
      <c r="D368" s="137"/>
      <c r="E368" s="138"/>
      <c r="F368" s="138"/>
      <c r="G368" s="138"/>
      <c r="H368" s="138"/>
      <c r="I368" s="138"/>
      <c r="J368" s="138"/>
      <c r="K368" s="138"/>
      <c r="L368" s="138"/>
      <c r="M368" s="138"/>
      <c r="N368" s="138"/>
      <c r="O368" s="138"/>
      <c r="P368" s="138"/>
      <c r="Q368" s="138"/>
      <c r="R368" s="138"/>
      <c r="S368" s="139"/>
      <c r="T368" s="6"/>
      <c r="U368" s="6"/>
      <c r="V368" s="6"/>
      <c r="W368" s="6"/>
      <c r="X368" s="6"/>
      <c r="Y368" s="6"/>
      <c r="Z368" s="6"/>
    </row>
    <row r="369" ht="11.25" customHeight="1">
      <c r="A369" s="135"/>
      <c r="B369" s="136"/>
      <c r="C369" s="136"/>
      <c r="D369" s="137"/>
      <c r="E369" s="138"/>
      <c r="F369" s="138"/>
      <c r="G369" s="138"/>
      <c r="H369" s="138"/>
      <c r="I369" s="138"/>
      <c r="J369" s="138"/>
      <c r="K369" s="138"/>
      <c r="L369" s="138"/>
      <c r="M369" s="138"/>
      <c r="N369" s="138"/>
      <c r="O369" s="138"/>
      <c r="P369" s="138"/>
      <c r="Q369" s="138"/>
      <c r="R369" s="138"/>
      <c r="S369" s="139"/>
      <c r="T369" s="6"/>
      <c r="U369" s="6"/>
      <c r="V369" s="6"/>
      <c r="W369" s="6"/>
      <c r="X369" s="6"/>
      <c r="Y369" s="6"/>
      <c r="Z369" s="6"/>
    </row>
    <row r="370" ht="11.25" customHeight="1">
      <c r="A370" s="135"/>
      <c r="B370" s="136"/>
      <c r="C370" s="136"/>
      <c r="D370" s="137"/>
      <c r="E370" s="138"/>
      <c r="F370" s="138"/>
      <c r="G370" s="138"/>
      <c r="H370" s="138"/>
      <c r="I370" s="138"/>
      <c r="J370" s="138"/>
      <c r="K370" s="138"/>
      <c r="L370" s="138"/>
      <c r="M370" s="138"/>
      <c r="N370" s="138"/>
      <c r="O370" s="138"/>
      <c r="P370" s="138"/>
      <c r="Q370" s="138"/>
      <c r="R370" s="138"/>
      <c r="S370" s="139"/>
      <c r="T370" s="6"/>
      <c r="U370" s="6"/>
      <c r="V370" s="6"/>
      <c r="W370" s="6"/>
      <c r="X370" s="6"/>
      <c r="Y370" s="6"/>
      <c r="Z370" s="6"/>
    </row>
    <row r="371" ht="11.25" customHeight="1">
      <c r="A371" s="135"/>
      <c r="B371" s="136"/>
      <c r="C371" s="136"/>
      <c r="D371" s="137"/>
      <c r="E371" s="138"/>
      <c r="F371" s="138"/>
      <c r="G371" s="138"/>
      <c r="H371" s="138"/>
      <c r="I371" s="138"/>
      <c r="J371" s="138"/>
      <c r="K371" s="138"/>
      <c r="L371" s="138"/>
      <c r="M371" s="138"/>
      <c r="N371" s="138"/>
      <c r="O371" s="138"/>
      <c r="P371" s="138"/>
      <c r="Q371" s="138"/>
      <c r="R371" s="138"/>
      <c r="S371" s="139"/>
      <c r="T371" s="6"/>
      <c r="U371" s="6"/>
      <c r="V371" s="6"/>
      <c r="W371" s="6"/>
      <c r="X371" s="6"/>
      <c r="Y371" s="6"/>
      <c r="Z371" s="6"/>
    </row>
    <row r="372" ht="11.25" customHeight="1">
      <c r="A372" s="135"/>
      <c r="B372" s="136"/>
      <c r="C372" s="136"/>
      <c r="D372" s="137"/>
      <c r="E372" s="138"/>
      <c r="F372" s="138"/>
      <c r="G372" s="138"/>
      <c r="H372" s="138"/>
      <c r="I372" s="138"/>
      <c r="J372" s="138"/>
      <c r="K372" s="138"/>
      <c r="L372" s="138"/>
      <c r="M372" s="138"/>
      <c r="N372" s="138"/>
      <c r="O372" s="138"/>
      <c r="P372" s="138"/>
      <c r="Q372" s="138"/>
      <c r="R372" s="138"/>
      <c r="S372" s="139"/>
      <c r="T372" s="6"/>
      <c r="U372" s="6"/>
      <c r="V372" s="6"/>
      <c r="W372" s="6"/>
      <c r="X372" s="6"/>
      <c r="Y372" s="6"/>
      <c r="Z372" s="6"/>
    </row>
    <row r="373" ht="11.25" customHeight="1">
      <c r="A373" s="135"/>
      <c r="B373" s="136"/>
      <c r="C373" s="136"/>
      <c r="D373" s="137"/>
      <c r="E373" s="138"/>
      <c r="F373" s="138"/>
      <c r="G373" s="138"/>
      <c r="H373" s="138"/>
      <c r="I373" s="138"/>
      <c r="J373" s="138"/>
      <c r="K373" s="138"/>
      <c r="L373" s="138"/>
      <c r="M373" s="138"/>
      <c r="N373" s="138"/>
      <c r="O373" s="138"/>
      <c r="P373" s="138"/>
      <c r="Q373" s="138"/>
      <c r="R373" s="138"/>
      <c r="S373" s="139"/>
      <c r="T373" s="6"/>
      <c r="U373" s="6"/>
      <c r="V373" s="6"/>
      <c r="W373" s="6"/>
      <c r="X373" s="6"/>
      <c r="Y373" s="6"/>
      <c r="Z373" s="6"/>
    </row>
    <row r="374" ht="11.25" customHeight="1">
      <c r="A374" s="135"/>
      <c r="B374" s="136"/>
      <c r="C374" s="136"/>
      <c r="D374" s="137"/>
      <c r="E374" s="138"/>
      <c r="F374" s="138"/>
      <c r="G374" s="138"/>
      <c r="H374" s="138"/>
      <c r="I374" s="138"/>
      <c r="J374" s="138"/>
      <c r="K374" s="138"/>
      <c r="L374" s="138"/>
      <c r="M374" s="138"/>
      <c r="N374" s="138"/>
      <c r="O374" s="138"/>
      <c r="P374" s="138"/>
      <c r="Q374" s="138"/>
      <c r="R374" s="138"/>
      <c r="S374" s="139"/>
      <c r="T374" s="6"/>
      <c r="U374" s="6"/>
      <c r="V374" s="6"/>
      <c r="W374" s="6"/>
      <c r="X374" s="6"/>
      <c r="Y374" s="6"/>
      <c r="Z374" s="6"/>
    </row>
    <row r="375" ht="11.25" customHeight="1">
      <c r="A375" s="135"/>
      <c r="B375" s="136"/>
      <c r="C375" s="136"/>
      <c r="D375" s="137"/>
      <c r="E375" s="138"/>
      <c r="F375" s="138"/>
      <c r="G375" s="138"/>
      <c r="H375" s="138"/>
      <c r="I375" s="138"/>
      <c r="J375" s="138"/>
      <c r="K375" s="138"/>
      <c r="L375" s="138"/>
      <c r="M375" s="138"/>
      <c r="N375" s="138"/>
      <c r="O375" s="138"/>
      <c r="P375" s="138"/>
      <c r="Q375" s="138"/>
      <c r="R375" s="138"/>
      <c r="S375" s="139"/>
      <c r="T375" s="6"/>
      <c r="U375" s="6"/>
      <c r="V375" s="6"/>
      <c r="W375" s="6"/>
      <c r="X375" s="6"/>
      <c r="Y375" s="6"/>
      <c r="Z375" s="6"/>
    </row>
    <row r="376" ht="11.25" customHeight="1">
      <c r="A376" s="135"/>
      <c r="B376" s="136"/>
      <c r="C376" s="136"/>
      <c r="D376" s="137"/>
      <c r="E376" s="138"/>
      <c r="F376" s="138"/>
      <c r="G376" s="138"/>
      <c r="H376" s="138"/>
      <c r="I376" s="138"/>
      <c r="J376" s="138"/>
      <c r="K376" s="138"/>
      <c r="L376" s="138"/>
      <c r="M376" s="138"/>
      <c r="N376" s="138"/>
      <c r="O376" s="138"/>
      <c r="P376" s="138"/>
      <c r="Q376" s="138"/>
      <c r="R376" s="138"/>
      <c r="S376" s="139"/>
      <c r="T376" s="6"/>
      <c r="U376" s="6"/>
      <c r="V376" s="6"/>
      <c r="W376" s="6"/>
      <c r="X376" s="6"/>
      <c r="Y376" s="6"/>
      <c r="Z376" s="6"/>
    </row>
    <row r="377" ht="11.25" customHeight="1">
      <c r="A377" s="135"/>
      <c r="B377" s="136"/>
      <c r="C377" s="136"/>
      <c r="D377" s="137"/>
      <c r="E377" s="138"/>
      <c r="F377" s="138"/>
      <c r="G377" s="138"/>
      <c r="H377" s="138"/>
      <c r="I377" s="138"/>
      <c r="J377" s="138"/>
      <c r="K377" s="138"/>
      <c r="L377" s="138"/>
      <c r="M377" s="138"/>
      <c r="N377" s="138"/>
      <c r="O377" s="138"/>
      <c r="P377" s="138"/>
      <c r="Q377" s="138"/>
      <c r="R377" s="138"/>
      <c r="S377" s="139"/>
      <c r="T377" s="6"/>
      <c r="U377" s="6"/>
      <c r="V377" s="6"/>
      <c r="W377" s="6"/>
      <c r="X377" s="6"/>
      <c r="Y377" s="6"/>
      <c r="Z377" s="6"/>
    </row>
    <row r="378" ht="11.25" customHeight="1">
      <c r="A378" s="135"/>
      <c r="B378" s="136"/>
      <c r="C378" s="136"/>
      <c r="D378" s="137"/>
      <c r="E378" s="138"/>
      <c r="F378" s="138"/>
      <c r="G378" s="138"/>
      <c r="H378" s="138"/>
      <c r="I378" s="138"/>
      <c r="J378" s="138"/>
      <c r="K378" s="138"/>
      <c r="L378" s="138"/>
      <c r="M378" s="138"/>
      <c r="N378" s="138"/>
      <c r="O378" s="138"/>
      <c r="P378" s="138"/>
      <c r="Q378" s="138"/>
      <c r="R378" s="138"/>
      <c r="S378" s="139"/>
      <c r="T378" s="6"/>
      <c r="U378" s="6"/>
      <c r="V378" s="6"/>
      <c r="W378" s="6"/>
      <c r="X378" s="6"/>
      <c r="Y378" s="6"/>
      <c r="Z378" s="6"/>
    </row>
    <row r="379" ht="11.25" customHeight="1">
      <c r="A379" s="135"/>
      <c r="B379" s="136"/>
      <c r="C379" s="136"/>
      <c r="D379" s="137"/>
      <c r="E379" s="138"/>
      <c r="F379" s="138"/>
      <c r="G379" s="138"/>
      <c r="H379" s="138"/>
      <c r="I379" s="138"/>
      <c r="J379" s="138"/>
      <c r="K379" s="138"/>
      <c r="L379" s="138"/>
      <c r="M379" s="138"/>
      <c r="N379" s="138"/>
      <c r="O379" s="138"/>
      <c r="P379" s="138"/>
      <c r="Q379" s="138"/>
      <c r="R379" s="138"/>
      <c r="S379" s="139"/>
      <c r="T379" s="6"/>
      <c r="U379" s="6"/>
      <c r="V379" s="6"/>
      <c r="W379" s="6"/>
      <c r="X379" s="6"/>
      <c r="Y379" s="6"/>
      <c r="Z379" s="6"/>
    </row>
    <row r="380" ht="11.25" customHeight="1">
      <c r="A380" s="135"/>
      <c r="B380" s="136"/>
      <c r="C380" s="136"/>
      <c r="D380" s="137"/>
      <c r="E380" s="138"/>
      <c r="F380" s="138"/>
      <c r="G380" s="138"/>
      <c r="H380" s="138"/>
      <c r="I380" s="138"/>
      <c r="J380" s="138"/>
      <c r="K380" s="138"/>
      <c r="L380" s="138"/>
      <c r="M380" s="138"/>
      <c r="N380" s="138"/>
      <c r="O380" s="138"/>
      <c r="P380" s="138"/>
      <c r="Q380" s="138"/>
      <c r="R380" s="138"/>
      <c r="S380" s="139"/>
      <c r="T380" s="6"/>
      <c r="U380" s="6"/>
      <c r="V380" s="6"/>
      <c r="W380" s="6"/>
      <c r="X380" s="6"/>
      <c r="Y380" s="6"/>
      <c r="Z380" s="6"/>
    </row>
    <row r="381" ht="11.25" customHeight="1">
      <c r="A381" s="135"/>
      <c r="B381" s="136"/>
      <c r="C381" s="136"/>
      <c r="D381" s="137"/>
      <c r="E381" s="138"/>
      <c r="F381" s="138"/>
      <c r="G381" s="138"/>
      <c r="H381" s="138"/>
      <c r="I381" s="138"/>
      <c r="J381" s="138"/>
      <c r="K381" s="138"/>
      <c r="L381" s="138"/>
      <c r="M381" s="138"/>
      <c r="N381" s="138"/>
      <c r="O381" s="138"/>
      <c r="P381" s="138"/>
      <c r="Q381" s="138"/>
      <c r="R381" s="138"/>
      <c r="S381" s="139"/>
      <c r="T381" s="6"/>
      <c r="U381" s="6"/>
      <c r="V381" s="6"/>
      <c r="W381" s="6"/>
      <c r="X381" s="6"/>
      <c r="Y381" s="6"/>
      <c r="Z381" s="6"/>
    </row>
    <row r="382" ht="11.25" customHeight="1">
      <c r="A382" s="135"/>
      <c r="B382" s="136"/>
      <c r="C382" s="136"/>
      <c r="D382" s="137"/>
      <c r="E382" s="138"/>
      <c r="F382" s="138"/>
      <c r="G382" s="138"/>
      <c r="H382" s="138"/>
      <c r="I382" s="138"/>
      <c r="J382" s="138"/>
      <c r="K382" s="138"/>
      <c r="L382" s="138"/>
      <c r="M382" s="138"/>
      <c r="N382" s="138"/>
      <c r="O382" s="138"/>
      <c r="P382" s="138"/>
      <c r="Q382" s="138"/>
      <c r="R382" s="138"/>
      <c r="S382" s="139"/>
      <c r="T382" s="6"/>
      <c r="U382" s="6"/>
      <c r="V382" s="6"/>
      <c r="W382" s="6"/>
      <c r="X382" s="6"/>
      <c r="Y382" s="6"/>
      <c r="Z382" s="6"/>
    </row>
    <row r="383" ht="11.25" customHeight="1">
      <c r="A383" s="135"/>
      <c r="B383" s="136"/>
      <c r="C383" s="136"/>
      <c r="D383" s="137"/>
      <c r="E383" s="138"/>
      <c r="F383" s="138"/>
      <c r="G383" s="138"/>
      <c r="H383" s="138"/>
      <c r="I383" s="138"/>
      <c r="J383" s="138"/>
      <c r="K383" s="138"/>
      <c r="L383" s="138"/>
      <c r="M383" s="138"/>
      <c r="N383" s="138"/>
      <c r="O383" s="138"/>
      <c r="P383" s="138"/>
      <c r="Q383" s="138"/>
      <c r="R383" s="138"/>
      <c r="S383" s="139"/>
      <c r="T383" s="6"/>
      <c r="U383" s="6"/>
      <c r="V383" s="6"/>
      <c r="W383" s="6"/>
      <c r="X383" s="6"/>
      <c r="Y383" s="6"/>
      <c r="Z383" s="6"/>
    </row>
    <row r="384" ht="11.25" customHeight="1">
      <c r="A384" s="135"/>
      <c r="B384" s="136"/>
      <c r="C384" s="136"/>
      <c r="D384" s="137"/>
      <c r="E384" s="138"/>
      <c r="F384" s="138"/>
      <c r="G384" s="138"/>
      <c r="H384" s="138"/>
      <c r="I384" s="138"/>
      <c r="J384" s="138"/>
      <c r="K384" s="138"/>
      <c r="L384" s="138"/>
      <c r="M384" s="138"/>
      <c r="N384" s="138"/>
      <c r="O384" s="138"/>
      <c r="P384" s="138"/>
      <c r="Q384" s="138"/>
      <c r="R384" s="138"/>
      <c r="S384" s="139"/>
      <c r="T384" s="6"/>
      <c r="U384" s="6"/>
      <c r="V384" s="6"/>
      <c r="W384" s="6"/>
      <c r="X384" s="6"/>
      <c r="Y384" s="6"/>
      <c r="Z384" s="6"/>
    </row>
    <row r="385" ht="11.25" customHeight="1">
      <c r="A385" s="135"/>
      <c r="B385" s="136"/>
      <c r="C385" s="136"/>
      <c r="D385" s="137"/>
      <c r="E385" s="138"/>
      <c r="F385" s="138"/>
      <c r="G385" s="138"/>
      <c r="H385" s="138"/>
      <c r="I385" s="138"/>
      <c r="J385" s="138"/>
      <c r="K385" s="138"/>
      <c r="L385" s="138"/>
      <c r="M385" s="138"/>
      <c r="N385" s="138"/>
      <c r="O385" s="138"/>
      <c r="P385" s="138"/>
      <c r="Q385" s="138"/>
      <c r="R385" s="138"/>
      <c r="S385" s="139"/>
      <c r="T385" s="6"/>
      <c r="U385" s="6"/>
      <c r="V385" s="6"/>
      <c r="W385" s="6"/>
      <c r="X385" s="6"/>
      <c r="Y385" s="6"/>
      <c r="Z385" s="6"/>
    </row>
    <row r="386" ht="11.25" customHeight="1">
      <c r="A386" s="135"/>
      <c r="B386" s="136"/>
      <c r="C386" s="136"/>
      <c r="D386" s="137"/>
      <c r="E386" s="138"/>
      <c r="F386" s="138"/>
      <c r="G386" s="138"/>
      <c r="H386" s="138"/>
      <c r="I386" s="138"/>
      <c r="J386" s="138"/>
      <c r="K386" s="138"/>
      <c r="L386" s="138"/>
      <c r="M386" s="138"/>
      <c r="N386" s="138"/>
      <c r="O386" s="138"/>
      <c r="P386" s="138"/>
      <c r="Q386" s="138"/>
      <c r="R386" s="138"/>
      <c r="S386" s="139"/>
      <c r="T386" s="6"/>
      <c r="U386" s="6"/>
      <c r="V386" s="6"/>
      <c r="W386" s="6"/>
      <c r="X386" s="6"/>
      <c r="Y386" s="6"/>
      <c r="Z386" s="6"/>
    </row>
    <row r="387" ht="11.25" customHeight="1">
      <c r="A387" s="135"/>
      <c r="B387" s="136"/>
      <c r="C387" s="136"/>
      <c r="D387" s="137"/>
      <c r="E387" s="138"/>
      <c r="F387" s="138"/>
      <c r="G387" s="138"/>
      <c r="H387" s="138"/>
      <c r="I387" s="138"/>
      <c r="J387" s="138"/>
      <c r="K387" s="138"/>
      <c r="L387" s="138"/>
      <c r="M387" s="138"/>
      <c r="N387" s="138"/>
      <c r="O387" s="138"/>
      <c r="P387" s="138"/>
      <c r="Q387" s="138"/>
      <c r="R387" s="138"/>
      <c r="S387" s="139"/>
      <c r="T387" s="6"/>
      <c r="U387" s="6"/>
      <c r="V387" s="6"/>
      <c r="W387" s="6"/>
      <c r="X387" s="6"/>
      <c r="Y387" s="6"/>
      <c r="Z387" s="6"/>
    </row>
    <row r="388" ht="11.25" customHeight="1">
      <c r="A388" s="135"/>
      <c r="B388" s="136"/>
      <c r="C388" s="136"/>
      <c r="D388" s="137"/>
      <c r="E388" s="138"/>
      <c r="F388" s="138"/>
      <c r="G388" s="138"/>
      <c r="H388" s="138"/>
      <c r="I388" s="138"/>
      <c r="J388" s="138"/>
      <c r="K388" s="138"/>
      <c r="L388" s="138"/>
      <c r="M388" s="138"/>
      <c r="N388" s="138"/>
      <c r="O388" s="138"/>
      <c r="P388" s="138"/>
      <c r="Q388" s="138"/>
      <c r="R388" s="138"/>
      <c r="S388" s="139"/>
      <c r="T388" s="6"/>
      <c r="U388" s="6"/>
      <c r="V388" s="6"/>
      <c r="W388" s="6"/>
      <c r="X388" s="6"/>
      <c r="Y388" s="6"/>
      <c r="Z388" s="6"/>
    </row>
    <row r="389" ht="11.25" customHeight="1">
      <c r="A389" s="135"/>
      <c r="B389" s="136"/>
      <c r="C389" s="136"/>
      <c r="D389" s="137"/>
      <c r="E389" s="138"/>
      <c r="F389" s="138"/>
      <c r="G389" s="138"/>
      <c r="H389" s="138"/>
      <c r="I389" s="138"/>
      <c r="J389" s="138"/>
      <c r="K389" s="138"/>
      <c r="L389" s="138"/>
      <c r="M389" s="138"/>
      <c r="N389" s="138"/>
      <c r="O389" s="138"/>
      <c r="P389" s="138"/>
      <c r="Q389" s="138"/>
      <c r="R389" s="138"/>
      <c r="S389" s="139"/>
      <c r="T389" s="6"/>
      <c r="U389" s="6"/>
      <c r="V389" s="6"/>
      <c r="W389" s="6"/>
      <c r="X389" s="6"/>
      <c r="Y389" s="6"/>
      <c r="Z389" s="6"/>
    </row>
    <row r="390" ht="11.25" customHeight="1">
      <c r="A390" s="135"/>
      <c r="B390" s="136"/>
      <c r="C390" s="136"/>
      <c r="D390" s="137"/>
      <c r="E390" s="138"/>
      <c r="F390" s="138"/>
      <c r="G390" s="138"/>
      <c r="H390" s="138"/>
      <c r="I390" s="138"/>
      <c r="J390" s="138"/>
      <c r="K390" s="138"/>
      <c r="L390" s="138"/>
      <c r="M390" s="138"/>
      <c r="N390" s="138"/>
      <c r="O390" s="138"/>
      <c r="P390" s="138"/>
      <c r="Q390" s="138"/>
      <c r="R390" s="138"/>
      <c r="S390" s="139"/>
      <c r="T390" s="6"/>
      <c r="U390" s="6"/>
      <c r="V390" s="6"/>
      <c r="W390" s="6"/>
      <c r="X390" s="6"/>
      <c r="Y390" s="6"/>
      <c r="Z390" s="6"/>
    </row>
    <row r="391" ht="11.25" customHeight="1">
      <c r="A391" s="135"/>
      <c r="B391" s="136"/>
      <c r="C391" s="136"/>
      <c r="D391" s="137"/>
      <c r="E391" s="138"/>
      <c r="F391" s="138"/>
      <c r="G391" s="138"/>
      <c r="H391" s="138"/>
      <c r="I391" s="138"/>
      <c r="J391" s="138"/>
      <c r="K391" s="138"/>
      <c r="L391" s="138"/>
      <c r="M391" s="138"/>
      <c r="N391" s="138"/>
      <c r="O391" s="138"/>
      <c r="P391" s="138"/>
      <c r="Q391" s="138"/>
      <c r="R391" s="138"/>
      <c r="S391" s="139"/>
      <c r="T391" s="6"/>
      <c r="U391" s="6"/>
      <c r="V391" s="6"/>
      <c r="W391" s="6"/>
      <c r="X391" s="6"/>
      <c r="Y391" s="6"/>
      <c r="Z391" s="6"/>
    </row>
    <row r="392" ht="11.25" customHeight="1">
      <c r="A392" s="135"/>
      <c r="B392" s="136"/>
      <c r="C392" s="136"/>
      <c r="D392" s="137"/>
      <c r="E392" s="138"/>
      <c r="F392" s="138"/>
      <c r="G392" s="138"/>
      <c r="H392" s="138"/>
      <c r="I392" s="138"/>
      <c r="J392" s="138"/>
      <c r="K392" s="138"/>
      <c r="L392" s="138"/>
      <c r="M392" s="138"/>
      <c r="N392" s="138"/>
      <c r="O392" s="138"/>
      <c r="P392" s="138"/>
      <c r="Q392" s="138"/>
      <c r="R392" s="138"/>
      <c r="S392" s="139"/>
      <c r="T392" s="6"/>
      <c r="U392" s="6"/>
      <c r="V392" s="6"/>
      <c r="W392" s="6"/>
      <c r="X392" s="6"/>
      <c r="Y392" s="6"/>
      <c r="Z392" s="6"/>
    </row>
    <row r="393" ht="11.25" customHeight="1">
      <c r="A393" s="135"/>
      <c r="B393" s="136"/>
      <c r="C393" s="136"/>
      <c r="D393" s="137"/>
      <c r="E393" s="138"/>
      <c r="F393" s="138"/>
      <c r="G393" s="138"/>
      <c r="H393" s="138"/>
      <c r="I393" s="138"/>
      <c r="J393" s="138"/>
      <c r="K393" s="138"/>
      <c r="L393" s="138"/>
      <c r="M393" s="138"/>
      <c r="N393" s="138"/>
      <c r="O393" s="138"/>
      <c r="P393" s="138"/>
      <c r="Q393" s="138"/>
      <c r="R393" s="138"/>
      <c r="S393" s="139"/>
      <c r="T393" s="6"/>
      <c r="U393" s="6"/>
      <c r="V393" s="6"/>
      <c r="W393" s="6"/>
      <c r="X393" s="6"/>
      <c r="Y393" s="6"/>
      <c r="Z393" s="6"/>
    </row>
    <row r="394" ht="11.25" customHeight="1">
      <c r="A394" s="135"/>
      <c r="B394" s="136"/>
      <c r="C394" s="136"/>
      <c r="D394" s="137"/>
      <c r="E394" s="138"/>
      <c r="F394" s="138"/>
      <c r="G394" s="138"/>
      <c r="H394" s="138"/>
      <c r="I394" s="138"/>
      <c r="J394" s="138"/>
      <c r="K394" s="138"/>
      <c r="L394" s="138"/>
      <c r="M394" s="138"/>
      <c r="N394" s="138"/>
      <c r="O394" s="138"/>
      <c r="P394" s="138"/>
      <c r="Q394" s="138"/>
      <c r="R394" s="138"/>
      <c r="S394" s="139"/>
      <c r="T394" s="6"/>
      <c r="U394" s="6"/>
      <c r="V394" s="6"/>
      <c r="W394" s="6"/>
      <c r="X394" s="6"/>
      <c r="Y394" s="6"/>
      <c r="Z394" s="6"/>
    </row>
    <row r="395" ht="11.25" customHeight="1">
      <c r="A395" s="135"/>
      <c r="B395" s="136"/>
      <c r="C395" s="136"/>
      <c r="D395" s="137"/>
      <c r="E395" s="138"/>
      <c r="F395" s="138"/>
      <c r="G395" s="138"/>
      <c r="H395" s="138"/>
      <c r="I395" s="138"/>
      <c r="J395" s="138"/>
      <c r="K395" s="138"/>
      <c r="L395" s="138"/>
      <c r="M395" s="138"/>
      <c r="N395" s="138"/>
      <c r="O395" s="138"/>
      <c r="P395" s="138"/>
      <c r="Q395" s="138"/>
      <c r="R395" s="138"/>
      <c r="S395" s="139"/>
      <c r="T395" s="6"/>
      <c r="U395" s="6"/>
      <c r="V395" s="6"/>
      <c r="W395" s="6"/>
      <c r="X395" s="6"/>
      <c r="Y395" s="6"/>
      <c r="Z395" s="6"/>
    </row>
    <row r="396" ht="11.25" customHeight="1">
      <c r="A396" s="135"/>
      <c r="B396" s="136"/>
      <c r="C396" s="136"/>
      <c r="D396" s="137"/>
      <c r="E396" s="138"/>
      <c r="F396" s="138"/>
      <c r="G396" s="138"/>
      <c r="H396" s="138"/>
      <c r="I396" s="138"/>
      <c r="J396" s="138"/>
      <c r="K396" s="138"/>
      <c r="L396" s="138"/>
      <c r="M396" s="138"/>
      <c r="N396" s="138"/>
      <c r="O396" s="138"/>
      <c r="P396" s="138"/>
      <c r="Q396" s="138"/>
      <c r="R396" s="138"/>
      <c r="S396" s="139"/>
      <c r="T396" s="6"/>
      <c r="U396" s="6"/>
      <c r="V396" s="6"/>
      <c r="W396" s="6"/>
      <c r="X396" s="6"/>
      <c r="Y396" s="6"/>
      <c r="Z396" s="6"/>
    </row>
    <row r="397" ht="11.25" customHeight="1">
      <c r="A397" s="135"/>
      <c r="B397" s="136"/>
      <c r="C397" s="136"/>
      <c r="D397" s="137"/>
      <c r="E397" s="138"/>
      <c r="F397" s="138"/>
      <c r="G397" s="138"/>
      <c r="H397" s="138"/>
      <c r="I397" s="138"/>
      <c r="J397" s="138"/>
      <c r="K397" s="138"/>
      <c r="L397" s="138"/>
      <c r="M397" s="138"/>
      <c r="N397" s="138"/>
      <c r="O397" s="138"/>
      <c r="P397" s="138"/>
      <c r="Q397" s="138"/>
      <c r="R397" s="138"/>
      <c r="S397" s="139"/>
      <c r="T397" s="6"/>
      <c r="U397" s="6"/>
      <c r="V397" s="6"/>
      <c r="W397" s="6"/>
      <c r="X397" s="6"/>
      <c r="Y397" s="6"/>
      <c r="Z397" s="6"/>
    </row>
    <row r="398" ht="11.25" customHeight="1">
      <c r="A398" s="135"/>
      <c r="B398" s="136"/>
      <c r="C398" s="136"/>
      <c r="D398" s="137"/>
      <c r="E398" s="138"/>
      <c r="F398" s="138"/>
      <c r="G398" s="138"/>
      <c r="H398" s="138"/>
      <c r="I398" s="138"/>
      <c r="J398" s="138"/>
      <c r="K398" s="138"/>
      <c r="L398" s="138"/>
      <c r="M398" s="138"/>
      <c r="N398" s="138"/>
      <c r="O398" s="138"/>
      <c r="P398" s="138"/>
      <c r="Q398" s="138"/>
      <c r="R398" s="138"/>
      <c r="S398" s="139"/>
      <c r="T398" s="6"/>
      <c r="U398" s="6"/>
      <c r="V398" s="6"/>
      <c r="W398" s="6"/>
      <c r="X398" s="6"/>
      <c r="Y398" s="6"/>
      <c r="Z398" s="6"/>
    </row>
    <row r="399" ht="11.25" customHeight="1">
      <c r="A399" s="135"/>
      <c r="B399" s="136"/>
      <c r="C399" s="136"/>
      <c r="D399" s="137"/>
      <c r="E399" s="138"/>
      <c r="F399" s="138"/>
      <c r="G399" s="138"/>
      <c r="H399" s="138"/>
      <c r="I399" s="138"/>
      <c r="J399" s="138"/>
      <c r="K399" s="138"/>
      <c r="L399" s="138"/>
      <c r="M399" s="138"/>
      <c r="N399" s="138"/>
      <c r="O399" s="138"/>
      <c r="P399" s="138"/>
      <c r="Q399" s="138"/>
      <c r="R399" s="138"/>
      <c r="S399" s="139"/>
      <c r="T399" s="6"/>
      <c r="U399" s="6"/>
      <c r="V399" s="6"/>
      <c r="W399" s="6"/>
      <c r="X399" s="6"/>
      <c r="Y399" s="6"/>
      <c r="Z399" s="6"/>
    </row>
    <row r="400" ht="11.25" customHeight="1">
      <c r="A400" s="135"/>
      <c r="B400" s="136"/>
      <c r="C400" s="136"/>
      <c r="D400" s="137"/>
      <c r="E400" s="138"/>
      <c r="F400" s="138"/>
      <c r="G400" s="138"/>
      <c r="H400" s="138"/>
      <c r="I400" s="138"/>
      <c r="J400" s="138"/>
      <c r="K400" s="138"/>
      <c r="L400" s="138"/>
      <c r="M400" s="138"/>
      <c r="N400" s="138"/>
      <c r="O400" s="138"/>
      <c r="P400" s="138"/>
      <c r="Q400" s="138"/>
      <c r="R400" s="138"/>
      <c r="S400" s="139"/>
      <c r="T400" s="6"/>
      <c r="U400" s="6"/>
      <c r="V400" s="6"/>
      <c r="W400" s="6"/>
      <c r="X400" s="6"/>
      <c r="Y400" s="6"/>
      <c r="Z400" s="6"/>
    </row>
    <row r="401" ht="11.25" customHeight="1">
      <c r="A401" s="135"/>
      <c r="B401" s="136"/>
      <c r="C401" s="136"/>
      <c r="D401" s="137"/>
      <c r="E401" s="138"/>
      <c r="F401" s="138"/>
      <c r="G401" s="138"/>
      <c r="H401" s="138"/>
      <c r="I401" s="138"/>
      <c r="J401" s="138"/>
      <c r="K401" s="138"/>
      <c r="L401" s="138"/>
      <c r="M401" s="138"/>
      <c r="N401" s="138"/>
      <c r="O401" s="138"/>
      <c r="P401" s="138"/>
      <c r="Q401" s="138"/>
      <c r="R401" s="138"/>
      <c r="S401" s="139"/>
      <c r="T401" s="6"/>
      <c r="U401" s="6"/>
      <c r="V401" s="6"/>
      <c r="W401" s="6"/>
      <c r="X401" s="6"/>
      <c r="Y401" s="6"/>
      <c r="Z401" s="6"/>
    </row>
    <row r="402" ht="11.25" customHeight="1">
      <c r="A402" s="135"/>
      <c r="B402" s="136"/>
      <c r="C402" s="136"/>
      <c r="D402" s="137"/>
      <c r="E402" s="138"/>
      <c r="F402" s="138"/>
      <c r="G402" s="138"/>
      <c r="H402" s="138"/>
      <c r="I402" s="138"/>
      <c r="J402" s="138"/>
      <c r="K402" s="138"/>
      <c r="L402" s="138"/>
      <c r="M402" s="138"/>
      <c r="N402" s="138"/>
      <c r="O402" s="138"/>
      <c r="P402" s="138"/>
      <c r="Q402" s="138"/>
      <c r="R402" s="138"/>
      <c r="S402" s="139"/>
      <c r="T402" s="6"/>
      <c r="U402" s="6"/>
      <c r="V402" s="6"/>
      <c r="W402" s="6"/>
      <c r="X402" s="6"/>
      <c r="Y402" s="6"/>
      <c r="Z402" s="6"/>
    </row>
    <row r="403" ht="11.25" customHeight="1">
      <c r="A403" s="135"/>
      <c r="B403" s="136"/>
      <c r="C403" s="136"/>
      <c r="D403" s="137"/>
      <c r="E403" s="138"/>
      <c r="F403" s="138"/>
      <c r="G403" s="138"/>
      <c r="H403" s="138"/>
      <c r="I403" s="138"/>
      <c r="J403" s="138"/>
      <c r="K403" s="138"/>
      <c r="L403" s="138"/>
      <c r="M403" s="138"/>
      <c r="N403" s="138"/>
      <c r="O403" s="138"/>
      <c r="P403" s="138"/>
      <c r="Q403" s="138"/>
      <c r="R403" s="138"/>
      <c r="S403" s="139"/>
      <c r="T403" s="6"/>
      <c r="U403" s="6"/>
      <c r="V403" s="6"/>
      <c r="W403" s="6"/>
      <c r="X403" s="6"/>
      <c r="Y403" s="6"/>
      <c r="Z403" s="6"/>
    </row>
    <row r="404" ht="11.25" customHeight="1">
      <c r="A404" s="135"/>
      <c r="B404" s="136"/>
      <c r="C404" s="136"/>
      <c r="D404" s="137"/>
      <c r="E404" s="138"/>
      <c r="F404" s="138"/>
      <c r="G404" s="138"/>
      <c r="H404" s="138"/>
      <c r="I404" s="138"/>
      <c r="J404" s="138"/>
      <c r="K404" s="138"/>
      <c r="L404" s="138"/>
      <c r="M404" s="138"/>
      <c r="N404" s="138"/>
      <c r="O404" s="138"/>
      <c r="P404" s="138"/>
      <c r="Q404" s="138"/>
      <c r="R404" s="138"/>
      <c r="S404" s="139"/>
      <c r="T404" s="6"/>
      <c r="U404" s="6"/>
      <c r="V404" s="6"/>
      <c r="W404" s="6"/>
      <c r="X404" s="6"/>
      <c r="Y404" s="6"/>
      <c r="Z404" s="6"/>
    </row>
    <row r="405" ht="11.25" customHeight="1">
      <c r="A405" s="135"/>
      <c r="B405" s="136"/>
      <c r="C405" s="136"/>
      <c r="D405" s="137"/>
      <c r="E405" s="138"/>
      <c r="F405" s="138"/>
      <c r="G405" s="138"/>
      <c r="H405" s="138"/>
      <c r="I405" s="138"/>
      <c r="J405" s="138"/>
      <c r="K405" s="138"/>
      <c r="L405" s="138"/>
      <c r="M405" s="138"/>
      <c r="N405" s="138"/>
      <c r="O405" s="138"/>
      <c r="P405" s="138"/>
      <c r="Q405" s="138"/>
      <c r="R405" s="138"/>
      <c r="S405" s="139"/>
      <c r="T405" s="6"/>
      <c r="U405" s="6"/>
      <c r="V405" s="6"/>
      <c r="W405" s="6"/>
      <c r="X405" s="6"/>
      <c r="Y405" s="6"/>
      <c r="Z405" s="6"/>
    </row>
    <row r="406" ht="11.25" customHeight="1">
      <c r="A406" s="135"/>
      <c r="B406" s="136"/>
      <c r="C406" s="136"/>
      <c r="D406" s="137"/>
      <c r="E406" s="138"/>
      <c r="F406" s="138"/>
      <c r="G406" s="138"/>
      <c r="H406" s="138"/>
      <c r="I406" s="138"/>
      <c r="J406" s="138"/>
      <c r="K406" s="138"/>
      <c r="L406" s="138"/>
      <c r="M406" s="138"/>
      <c r="N406" s="138"/>
      <c r="O406" s="138"/>
      <c r="P406" s="138"/>
      <c r="Q406" s="138"/>
      <c r="R406" s="138"/>
      <c r="S406" s="139"/>
      <c r="T406" s="6"/>
      <c r="U406" s="6"/>
      <c r="V406" s="6"/>
      <c r="W406" s="6"/>
      <c r="X406" s="6"/>
      <c r="Y406" s="6"/>
      <c r="Z406" s="6"/>
    </row>
    <row r="407" ht="11.25" customHeight="1">
      <c r="A407" s="135"/>
      <c r="B407" s="136"/>
      <c r="C407" s="136"/>
      <c r="D407" s="137"/>
      <c r="E407" s="138"/>
      <c r="F407" s="138"/>
      <c r="G407" s="138"/>
      <c r="H407" s="138"/>
      <c r="I407" s="138"/>
      <c r="J407" s="138"/>
      <c r="K407" s="138"/>
      <c r="L407" s="138"/>
      <c r="M407" s="138"/>
      <c r="N407" s="138"/>
      <c r="O407" s="138"/>
      <c r="P407" s="138"/>
      <c r="Q407" s="138"/>
      <c r="R407" s="138"/>
      <c r="S407" s="139"/>
      <c r="T407" s="6"/>
      <c r="U407" s="6"/>
      <c r="V407" s="6"/>
      <c r="W407" s="6"/>
      <c r="X407" s="6"/>
      <c r="Y407" s="6"/>
      <c r="Z407" s="6"/>
    </row>
    <row r="408" ht="11.25" customHeight="1">
      <c r="A408" s="135"/>
      <c r="B408" s="136"/>
      <c r="C408" s="136"/>
      <c r="D408" s="137"/>
      <c r="E408" s="138"/>
      <c r="F408" s="138"/>
      <c r="G408" s="138"/>
      <c r="H408" s="138"/>
      <c r="I408" s="138"/>
      <c r="J408" s="138"/>
      <c r="K408" s="138"/>
      <c r="L408" s="138"/>
      <c r="M408" s="138"/>
      <c r="N408" s="138"/>
      <c r="O408" s="138"/>
      <c r="P408" s="138"/>
      <c r="Q408" s="138"/>
      <c r="R408" s="138"/>
      <c r="S408" s="139"/>
      <c r="T408" s="6"/>
      <c r="U408" s="6"/>
      <c r="V408" s="6"/>
      <c r="W408" s="6"/>
      <c r="X408" s="6"/>
      <c r="Y408" s="6"/>
      <c r="Z408" s="6"/>
    </row>
    <row r="409" ht="11.25" customHeight="1">
      <c r="A409" s="135"/>
      <c r="B409" s="136"/>
      <c r="C409" s="136"/>
      <c r="D409" s="137"/>
      <c r="E409" s="138"/>
      <c r="F409" s="138"/>
      <c r="G409" s="138"/>
      <c r="H409" s="138"/>
      <c r="I409" s="138"/>
      <c r="J409" s="138"/>
      <c r="K409" s="138"/>
      <c r="L409" s="138"/>
      <c r="M409" s="138"/>
      <c r="N409" s="138"/>
      <c r="O409" s="138"/>
      <c r="P409" s="138"/>
      <c r="Q409" s="138"/>
      <c r="R409" s="138"/>
      <c r="S409" s="139"/>
      <c r="T409" s="6"/>
      <c r="U409" s="6"/>
      <c r="V409" s="6"/>
      <c r="W409" s="6"/>
      <c r="X409" s="6"/>
      <c r="Y409" s="6"/>
      <c r="Z409" s="6"/>
    </row>
    <row r="410" ht="11.25" customHeight="1">
      <c r="A410" s="135"/>
      <c r="B410" s="136"/>
      <c r="C410" s="136"/>
      <c r="D410" s="137"/>
      <c r="E410" s="138"/>
      <c r="F410" s="138"/>
      <c r="G410" s="138"/>
      <c r="H410" s="138"/>
      <c r="I410" s="138"/>
      <c r="J410" s="138"/>
      <c r="K410" s="138"/>
      <c r="L410" s="138"/>
      <c r="M410" s="138"/>
      <c r="N410" s="138"/>
      <c r="O410" s="138"/>
      <c r="P410" s="138"/>
      <c r="Q410" s="138"/>
      <c r="R410" s="138"/>
      <c r="S410" s="139"/>
      <c r="T410" s="6"/>
      <c r="U410" s="6"/>
      <c r="V410" s="6"/>
      <c r="W410" s="6"/>
      <c r="X410" s="6"/>
      <c r="Y410" s="6"/>
      <c r="Z410" s="6"/>
    </row>
    <row r="411" ht="11.25" customHeight="1">
      <c r="A411" s="135"/>
      <c r="B411" s="136"/>
      <c r="C411" s="136"/>
      <c r="D411" s="137"/>
      <c r="E411" s="138"/>
      <c r="F411" s="138"/>
      <c r="G411" s="138"/>
      <c r="H411" s="138"/>
      <c r="I411" s="138"/>
      <c r="J411" s="138"/>
      <c r="K411" s="138"/>
      <c r="L411" s="138"/>
      <c r="M411" s="138"/>
      <c r="N411" s="138"/>
      <c r="O411" s="138"/>
      <c r="P411" s="138"/>
      <c r="Q411" s="138"/>
      <c r="R411" s="138"/>
      <c r="S411" s="139"/>
      <c r="T411" s="6"/>
      <c r="U411" s="6"/>
      <c r="V411" s="6"/>
      <c r="W411" s="6"/>
      <c r="X411" s="6"/>
      <c r="Y411" s="6"/>
      <c r="Z411" s="6"/>
    </row>
    <row r="412" ht="11.25" customHeight="1">
      <c r="A412" s="135"/>
      <c r="B412" s="136"/>
      <c r="C412" s="136"/>
      <c r="D412" s="137"/>
      <c r="E412" s="138"/>
      <c r="F412" s="138"/>
      <c r="G412" s="138"/>
      <c r="H412" s="138"/>
      <c r="I412" s="138"/>
      <c r="J412" s="138"/>
      <c r="K412" s="138"/>
      <c r="L412" s="138"/>
      <c r="M412" s="138"/>
      <c r="N412" s="138"/>
      <c r="O412" s="138"/>
      <c r="P412" s="138"/>
      <c r="Q412" s="138"/>
      <c r="R412" s="138"/>
      <c r="S412" s="139"/>
      <c r="T412" s="6"/>
      <c r="U412" s="6"/>
      <c r="V412" s="6"/>
      <c r="W412" s="6"/>
      <c r="X412" s="6"/>
      <c r="Y412" s="6"/>
      <c r="Z412" s="6"/>
    </row>
    <row r="413" ht="11.25" customHeight="1">
      <c r="A413" s="135"/>
      <c r="B413" s="136"/>
      <c r="C413" s="136"/>
      <c r="D413" s="137"/>
      <c r="E413" s="138"/>
      <c r="F413" s="138"/>
      <c r="G413" s="138"/>
      <c r="H413" s="138"/>
      <c r="I413" s="138"/>
      <c r="J413" s="138"/>
      <c r="K413" s="138"/>
      <c r="L413" s="138"/>
      <c r="M413" s="138"/>
      <c r="N413" s="138"/>
      <c r="O413" s="138"/>
      <c r="P413" s="138"/>
      <c r="Q413" s="138"/>
      <c r="R413" s="138"/>
      <c r="S413" s="139"/>
      <c r="T413" s="6"/>
      <c r="U413" s="6"/>
      <c r="V413" s="6"/>
      <c r="W413" s="6"/>
      <c r="X413" s="6"/>
      <c r="Y413" s="6"/>
      <c r="Z413" s="6"/>
    </row>
    <row r="414" ht="11.25" customHeight="1">
      <c r="A414" s="135"/>
      <c r="B414" s="136"/>
      <c r="C414" s="136"/>
      <c r="D414" s="137"/>
      <c r="E414" s="138"/>
      <c r="F414" s="138"/>
      <c r="G414" s="138"/>
      <c r="H414" s="138"/>
      <c r="I414" s="138"/>
      <c r="J414" s="138"/>
      <c r="K414" s="138"/>
      <c r="L414" s="138"/>
      <c r="M414" s="138"/>
      <c r="N414" s="138"/>
      <c r="O414" s="138"/>
      <c r="P414" s="138"/>
      <c r="Q414" s="138"/>
      <c r="R414" s="138"/>
      <c r="S414" s="139"/>
      <c r="T414" s="6"/>
      <c r="U414" s="6"/>
      <c r="V414" s="6"/>
      <c r="W414" s="6"/>
      <c r="X414" s="6"/>
      <c r="Y414" s="6"/>
      <c r="Z414" s="6"/>
    </row>
    <row r="415" ht="11.25" customHeight="1">
      <c r="A415" s="135"/>
      <c r="B415" s="136"/>
      <c r="C415" s="136"/>
      <c r="D415" s="137"/>
      <c r="E415" s="138"/>
      <c r="F415" s="138"/>
      <c r="G415" s="138"/>
      <c r="H415" s="138"/>
      <c r="I415" s="138"/>
      <c r="J415" s="138"/>
      <c r="K415" s="138"/>
      <c r="L415" s="138"/>
      <c r="M415" s="138"/>
      <c r="N415" s="138"/>
      <c r="O415" s="138"/>
      <c r="P415" s="138"/>
      <c r="Q415" s="138"/>
      <c r="R415" s="138"/>
      <c r="S415" s="139"/>
      <c r="T415" s="6"/>
      <c r="U415" s="6"/>
      <c r="V415" s="6"/>
      <c r="W415" s="6"/>
      <c r="X415" s="6"/>
      <c r="Y415" s="6"/>
      <c r="Z415" s="6"/>
    </row>
    <row r="416" ht="11.25" customHeight="1">
      <c r="A416" s="135"/>
      <c r="B416" s="136"/>
      <c r="C416" s="136"/>
      <c r="D416" s="137"/>
      <c r="E416" s="138"/>
      <c r="F416" s="138"/>
      <c r="G416" s="138"/>
      <c r="H416" s="138"/>
      <c r="I416" s="138"/>
      <c r="J416" s="138"/>
      <c r="K416" s="138"/>
      <c r="L416" s="138"/>
      <c r="M416" s="138"/>
      <c r="N416" s="138"/>
      <c r="O416" s="138"/>
      <c r="P416" s="138"/>
      <c r="Q416" s="138"/>
      <c r="R416" s="138"/>
      <c r="S416" s="139"/>
      <c r="T416" s="6"/>
      <c r="U416" s="6"/>
      <c r="V416" s="6"/>
      <c r="W416" s="6"/>
      <c r="X416" s="6"/>
      <c r="Y416" s="6"/>
      <c r="Z416" s="6"/>
    </row>
    <row r="417" ht="11.25" customHeight="1">
      <c r="A417" s="135"/>
      <c r="B417" s="136"/>
      <c r="C417" s="136"/>
      <c r="D417" s="137"/>
      <c r="E417" s="138"/>
      <c r="F417" s="138"/>
      <c r="G417" s="138"/>
      <c r="H417" s="138"/>
      <c r="I417" s="138"/>
      <c r="J417" s="138"/>
      <c r="K417" s="138"/>
      <c r="L417" s="138"/>
      <c r="M417" s="138"/>
      <c r="N417" s="138"/>
      <c r="O417" s="138"/>
      <c r="P417" s="138"/>
      <c r="Q417" s="138"/>
      <c r="R417" s="138"/>
      <c r="S417" s="139"/>
      <c r="T417" s="6"/>
      <c r="U417" s="6"/>
      <c r="V417" s="6"/>
      <c r="W417" s="6"/>
      <c r="X417" s="6"/>
      <c r="Y417" s="6"/>
      <c r="Z417" s="6"/>
    </row>
    <row r="418" ht="11.25" customHeight="1">
      <c r="A418" s="135"/>
      <c r="B418" s="136"/>
      <c r="C418" s="136"/>
      <c r="D418" s="137"/>
      <c r="E418" s="138"/>
      <c r="F418" s="138"/>
      <c r="G418" s="138"/>
      <c r="H418" s="138"/>
      <c r="I418" s="138"/>
      <c r="J418" s="138"/>
      <c r="K418" s="138"/>
      <c r="L418" s="138"/>
      <c r="M418" s="138"/>
      <c r="N418" s="138"/>
      <c r="O418" s="138"/>
      <c r="P418" s="138"/>
      <c r="Q418" s="138"/>
      <c r="R418" s="138"/>
      <c r="S418" s="139"/>
      <c r="T418" s="6"/>
      <c r="U418" s="6"/>
      <c r="V418" s="6"/>
      <c r="W418" s="6"/>
      <c r="X418" s="6"/>
      <c r="Y418" s="6"/>
      <c r="Z418" s="6"/>
    </row>
    <row r="419" ht="11.25" customHeight="1">
      <c r="A419" s="135"/>
      <c r="B419" s="136"/>
      <c r="C419" s="136"/>
      <c r="D419" s="137"/>
      <c r="E419" s="138"/>
      <c r="F419" s="138"/>
      <c r="G419" s="138"/>
      <c r="H419" s="138"/>
      <c r="I419" s="138"/>
      <c r="J419" s="138"/>
      <c r="K419" s="138"/>
      <c r="L419" s="138"/>
      <c r="M419" s="138"/>
      <c r="N419" s="138"/>
      <c r="O419" s="138"/>
      <c r="P419" s="138"/>
      <c r="Q419" s="138"/>
      <c r="R419" s="138"/>
      <c r="S419" s="139"/>
      <c r="T419" s="6"/>
      <c r="U419" s="6"/>
      <c r="V419" s="6"/>
      <c r="W419" s="6"/>
      <c r="X419" s="6"/>
      <c r="Y419" s="6"/>
      <c r="Z419" s="6"/>
    </row>
    <row r="420" ht="11.25" customHeight="1">
      <c r="A420" s="135"/>
      <c r="B420" s="136"/>
      <c r="C420" s="136"/>
      <c r="D420" s="137"/>
      <c r="E420" s="138"/>
      <c r="F420" s="138"/>
      <c r="G420" s="138"/>
      <c r="H420" s="138"/>
      <c r="I420" s="138"/>
      <c r="J420" s="138"/>
      <c r="K420" s="138"/>
      <c r="L420" s="138"/>
      <c r="M420" s="138"/>
      <c r="N420" s="138"/>
      <c r="O420" s="138"/>
      <c r="P420" s="138"/>
      <c r="Q420" s="138"/>
      <c r="R420" s="138"/>
      <c r="S420" s="139"/>
      <c r="T420" s="6"/>
      <c r="U420" s="6"/>
      <c r="V420" s="6"/>
      <c r="W420" s="6"/>
      <c r="X420" s="6"/>
      <c r="Y420" s="6"/>
      <c r="Z420" s="6"/>
    </row>
    <row r="421" ht="11.25" customHeight="1">
      <c r="A421" s="135"/>
      <c r="B421" s="136"/>
      <c r="C421" s="136"/>
      <c r="D421" s="137"/>
      <c r="E421" s="138"/>
      <c r="F421" s="138"/>
      <c r="G421" s="138"/>
      <c r="H421" s="138"/>
      <c r="I421" s="138"/>
      <c r="J421" s="138"/>
      <c r="K421" s="138"/>
      <c r="L421" s="138"/>
      <c r="M421" s="138"/>
      <c r="N421" s="138"/>
      <c r="O421" s="138"/>
      <c r="P421" s="138"/>
      <c r="Q421" s="138"/>
      <c r="R421" s="138"/>
      <c r="S421" s="139"/>
      <c r="T421" s="6"/>
      <c r="U421" s="6"/>
      <c r="V421" s="6"/>
      <c r="W421" s="6"/>
      <c r="X421" s="6"/>
      <c r="Y421" s="6"/>
      <c r="Z421" s="6"/>
    </row>
    <row r="422" ht="11.25" customHeight="1">
      <c r="A422" s="135"/>
      <c r="B422" s="136"/>
      <c r="C422" s="136"/>
      <c r="D422" s="137"/>
      <c r="E422" s="138"/>
      <c r="F422" s="138"/>
      <c r="G422" s="138"/>
      <c r="H422" s="138"/>
      <c r="I422" s="138"/>
      <c r="J422" s="138"/>
      <c r="K422" s="138"/>
      <c r="L422" s="138"/>
      <c r="M422" s="138"/>
      <c r="N422" s="138"/>
      <c r="O422" s="138"/>
      <c r="P422" s="138"/>
      <c r="Q422" s="138"/>
      <c r="R422" s="138"/>
      <c r="S422" s="139"/>
      <c r="T422" s="6"/>
      <c r="U422" s="6"/>
      <c r="V422" s="6"/>
      <c r="W422" s="6"/>
      <c r="X422" s="6"/>
      <c r="Y422" s="6"/>
      <c r="Z422" s="6"/>
    </row>
    <row r="423" ht="11.25" customHeight="1">
      <c r="A423" s="135"/>
      <c r="B423" s="136"/>
      <c r="C423" s="136"/>
      <c r="D423" s="137"/>
      <c r="E423" s="138"/>
      <c r="F423" s="138"/>
      <c r="G423" s="138"/>
      <c r="H423" s="138"/>
      <c r="I423" s="138"/>
      <c r="J423" s="138"/>
      <c r="K423" s="138"/>
      <c r="L423" s="138"/>
      <c r="M423" s="138"/>
      <c r="N423" s="138"/>
      <c r="O423" s="138"/>
      <c r="P423" s="138"/>
      <c r="Q423" s="138"/>
      <c r="R423" s="138"/>
      <c r="S423" s="139"/>
      <c r="T423" s="6"/>
      <c r="U423" s="6"/>
      <c r="V423" s="6"/>
      <c r="W423" s="6"/>
      <c r="X423" s="6"/>
      <c r="Y423" s="6"/>
      <c r="Z423" s="6"/>
    </row>
    <row r="424" ht="11.25" customHeight="1">
      <c r="A424" s="135"/>
      <c r="B424" s="136"/>
      <c r="C424" s="136"/>
      <c r="D424" s="137"/>
      <c r="E424" s="138"/>
      <c r="F424" s="138"/>
      <c r="G424" s="138"/>
      <c r="H424" s="138"/>
      <c r="I424" s="138"/>
      <c r="J424" s="138"/>
      <c r="K424" s="138"/>
      <c r="L424" s="138"/>
      <c r="M424" s="138"/>
      <c r="N424" s="138"/>
      <c r="O424" s="138"/>
      <c r="P424" s="138"/>
      <c r="Q424" s="138"/>
      <c r="R424" s="138"/>
      <c r="S424" s="139"/>
      <c r="T424" s="6"/>
      <c r="U424" s="6"/>
      <c r="V424" s="6"/>
      <c r="W424" s="6"/>
      <c r="X424" s="6"/>
      <c r="Y424" s="6"/>
      <c r="Z424" s="6"/>
    </row>
    <row r="425" ht="11.25" customHeight="1">
      <c r="A425" s="135"/>
      <c r="B425" s="136"/>
      <c r="C425" s="136"/>
      <c r="D425" s="137"/>
      <c r="E425" s="138"/>
      <c r="F425" s="138"/>
      <c r="G425" s="138"/>
      <c r="H425" s="138"/>
      <c r="I425" s="138"/>
      <c r="J425" s="138"/>
      <c r="K425" s="138"/>
      <c r="L425" s="138"/>
      <c r="M425" s="138"/>
      <c r="N425" s="138"/>
      <c r="O425" s="138"/>
      <c r="P425" s="138"/>
      <c r="Q425" s="138"/>
      <c r="R425" s="138"/>
      <c r="S425" s="139"/>
      <c r="T425" s="6"/>
      <c r="U425" s="6"/>
      <c r="V425" s="6"/>
      <c r="W425" s="6"/>
      <c r="X425" s="6"/>
      <c r="Y425" s="6"/>
      <c r="Z425" s="6"/>
    </row>
    <row r="426" ht="11.25" customHeight="1">
      <c r="A426" s="135"/>
      <c r="B426" s="136"/>
      <c r="C426" s="136"/>
      <c r="D426" s="137"/>
      <c r="E426" s="138"/>
      <c r="F426" s="138"/>
      <c r="G426" s="138"/>
      <c r="H426" s="138"/>
      <c r="I426" s="138"/>
      <c r="J426" s="138"/>
      <c r="K426" s="138"/>
      <c r="L426" s="138"/>
      <c r="M426" s="138"/>
      <c r="N426" s="138"/>
      <c r="O426" s="138"/>
      <c r="P426" s="138"/>
      <c r="Q426" s="138"/>
      <c r="R426" s="138"/>
      <c r="S426" s="139"/>
      <c r="T426" s="6"/>
      <c r="U426" s="6"/>
      <c r="V426" s="6"/>
      <c r="W426" s="6"/>
      <c r="X426" s="6"/>
      <c r="Y426" s="6"/>
      <c r="Z426" s="6"/>
    </row>
    <row r="427" ht="11.25" customHeight="1">
      <c r="A427" s="135"/>
      <c r="B427" s="136"/>
      <c r="C427" s="136"/>
      <c r="D427" s="137"/>
      <c r="E427" s="138"/>
      <c r="F427" s="138"/>
      <c r="G427" s="138"/>
      <c r="H427" s="138"/>
      <c r="I427" s="138"/>
      <c r="J427" s="138"/>
      <c r="K427" s="138"/>
      <c r="L427" s="138"/>
      <c r="M427" s="138"/>
      <c r="N427" s="138"/>
      <c r="O427" s="138"/>
      <c r="P427" s="138"/>
      <c r="Q427" s="138"/>
      <c r="R427" s="138"/>
      <c r="S427" s="139"/>
      <c r="T427" s="6"/>
      <c r="U427" s="6"/>
      <c r="V427" s="6"/>
      <c r="W427" s="6"/>
      <c r="X427" s="6"/>
      <c r="Y427" s="6"/>
      <c r="Z427" s="6"/>
    </row>
    <row r="428" ht="11.25" customHeight="1">
      <c r="A428" s="135"/>
      <c r="B428" s="136"/>
      <c r="C428" s="136"/>
      <c r="D428" s="137"/>
      <c r="E428" s="138"/>
      <c r="F428" s="138"/>
      <c r="G428" s="138"/>
      <c r="H428" s="138"/>
      <c r="I428" s="138"/>
      <c r="J428" s="138"/>
      <c r="K428" s="138"/>
      <c r="L428" s="138"/>
      <c r="M428" s="138"/>
      <c r="N428" s="138"/>
      <c r="O428" s="138"/>
      <c r="P428" s="138"/>
      <c r="Q428" s="138"/>
      <c r="R428" s="138"/>
      <c r="S428" s="139"/>
      <c r="T428" s="6"/>
      <c r="U428" s="6"/>
      <c r="V428" s="6"/>
      <c r="W428" s="6"/>
      <c r="X428" s="6"/>
      <c r="Y428" s="6"/>
      <c r="Z428" s="6"/>
    </row>
    <row r="429" ht="11.25" customHeight="1">
      <c r="A429" s="135"/>
      <c r="B429" s="136"/>
      <c r="C429" s="136"/>
      <c r="D429" s="137"/>
      <c r="E429" s="138"/>
      <c r="F429" s="138"/>
      <c r="G429" s="138"/>
      <c r="H429" s="138"/>
      <c r="I429" s="138"/>
      <c r="J429" s="138"/>
      <c r="K429" s="138"/>
      <c r="L429" s="138"/>
      <c r="M429" s="138"/>
      <c r="N429" s="138"/>
      <c r="O429" s="138"/>
      <c r="P429" s="138"/>
      <c r="Q429" s="138"/>
      <c r="R429" s="138"/>
      <c r="S429" s="139"/>
      <c r="T429" s="6"/>
      <c r="U429" s="6"/>
      <c r="V429" s="6"/>
      <c r="W429" s="6"/>
      <c r="X429" s="6"/>
      <c r="Y429" s="6"/>
      <c r="Z429" s="6"/>
    </row>
    <row r="430" ht="11.25" customHeight="1">
      <c r="A430" s="135"/>
      <c r="B430" s="136"/>
      <c r="C430" s="136"/>
      <c r="D430" s="137"/>
      <c r="E430" s="138"/>
      <c r="F430" s="138"/>
      <c r="G430" s="138"/>
      <c r="H430" s="138"/>
      <c r="I430" s="138"/>
      <c r="J430" s="138"/>
      <c r="K430" s="138"/>
      <c r="L430" s="138"/>
      <c r="M430" s="138"/>
      <c r="N430" s="138"/>
      <c r="O430" s="138"/>
      <c r="P430" s="138"/>
      <c r="Q430" s="138"/>
      <c r="R430" s="138"/>
      <c r="S430" s="139"/>
      <c r="T430" s="6"/>
      <c r="U430" s="6"/>
      <c r="V430" s="6"/>
      <c r="W430" s="6"/>
      <c r="X430" s="6"/>
      <c r="Y430" s="6"/>
      <c r="Z430" s="6"/>
    </row>
    <row r="431" ht="11.25" customHeight="1">
      <c r="A431" s="135"/>
      <c r="B431" s="136"/>
      <c r="C431" s="136"/>
      <c r="D431" s="137"/>
      <c r="E431" s="138"/>
      <c r="F431" s="138"/>
      <c r="G431" s="138"/>
      <c r="H431" s="138"/>
      <c r="I431" s="138"/>
      <c r="J431" s="138"/>
      <c r="K431" s="138"/>
      <c r="L431" s="138"/>
      <c r="M431" s="138"/>
      <c r="N431" s="138"/>
      <c r="O431" s="138"/>
      <c r="P431" s="138"/>
      <c r="Q431" s="138"/>
      <c r="R431" s="138"/>
      <c r="S431" s="139"/>
      <c r="T431" s="6"/>
      <c r="U431" s="6"/>
      <c r="V431" s="6"/>
      <c r="W431" s="6"/>
      <c r="X431" s="6"/>
      <c r="Y431" s="6"/>
      <c r="Z431" s="6"/>
    </row>
    <row r="432" ht="11.25" customHeight="1">
      <c r="A432" s="135"/>
      <c r="B432" s="136"/>
      <c r="C432" s="136"/>
      <c r="D432" s="137"/>
      <c r="E432" s="138"/>
      <c r="F432" s="138"/>
      <c r="G432" s="138"/>
      <c r="H432" s="138"/>
      <c r="I432" s="138"/>
      <c r="J432" s="138"/>
      <c r="K432" s="138"/>
      <c r="L432" s="138"/>
      <c r="M432" s="138"/>
      <c r="N432" s="138"/>
      <c r="O432" s="138"/>
      <c r="P432" s="138"/>
      <c r="Q432" s="138"/>
      <c r="R432" s="138"/>
      <c r="S432" s="139"/>
      <c r="T432" s="6"/>
      <c r="U432" s="6"/>
      <c r="V432" s="6"/>
      <c r="W432" s="6"/>
      <c r="X432" s="6"/>
      <c r="Y432" s="6"/>
      <c r="Z432" s="6"/>
    </row>
    <row r="433" ht="11.25" customHeight="1">
      <c r="A433" s="135"/>
      <c r="B433" s="136"/>
      <c r="C433" s="136"/>
      <c r="D433" s="137"/>
      <c r="E433" s="138"/>
      <c r="F433" s="138"/>
      <c r="G433" s="138"/>
      <c r="H433" s="138"/>
      <c r="I433" s="138"/>
      <c r="J433" s="138"/>
      <c r="K433" s="138"/>
      <c r="L433" s="138"/>
      <c r="M433" s="138"/>
      <c r="N433" s="138"/>
      <c r="O433" s="138"/>
      <c r="P433" s="138"/>
      <c r="Q433" s="138"/>
      <c r="R433" s="138"/>
      <c r="S433" s="139"/>
      <c r="T433" s="6"/>
      <c r="U433" s="6"/>
      <c r="V433" s="6"/>
      <c r="W433" s="6"/>
      <c r="X433" s="6"/>
      <c r="Y433" s="6"/>
      <c r="Z433" s="6"/>
    </row>
    <row r="434" ht="11.25" customHeight="1">
      <c r="A434" s="135"/>
      <c r="B434" s="136"/>
      <c r="C434" s="136"/>
      <c r="D434" s="137"/>
      <c r="E434" s="138"/>
      <c r="F434" s="138"/>
      <c r="G434" s="138"/>
      <c r="H434" s="138"/>
      <c r="I434" s="138"/>
      <c r="J434" s="138"/>
      <c r="K434" s="138"/>
      <c r="L434" s="138"/>
      <c r="M434" s="138"/>
      <c r="N434" s="138"/>
      <c r="O434" s="138"/>
      <c r="P434" s="138"/>
      <c r="Q434" s="138"/>
      <c r="R434" s="138"/>
      <c r="S434" s="139"/>
      <c r="T434" s="6"/>
      <c r="U434" s="6"/>
      <c r="V434" s="6"/>
      <c r="W434" s="6"/>
      <c r="X434" s="6"/>
      <c r="Y434" s="6"/>
      <c r="Z434" s="6"/>
    </row>
    <row r="435" ht="11.25" customHeight="1">
      <c r="A435" s="135"/>
      <c r="B435" s="136"/>
      <c r="C435" s="136"/>
      <c r="D435" s="137"/>
      <c r="E435" s="138"/>
      <c r="F435" s="138"/>
      <c r="G435" s="138"/>
      <c r="H435" s="138"/>
      <c r="I435" s="138"/>
      <c r="J435" s="138"/>
      <c r="K435" s="138"/>
      <c r="L435" s="138"/>
      <c r="M435" s="138"/>
      <c r="N435" s="138"/>
      <c r="O435" s="138"/>
      <c r="P435" s="138"/>
      <c r="Q435" s="138"/>
      <c r="R435" s="138"/>
      <c r="S435" s="139"/>
      <c r="T435" s="6"/>
      <c r="U435" s="6"/>
      <c r="V435" s="6"/>
      <c r="W435" s="6"/>
      <c r="X435" s="6"/>
      <c r="Y435" s="6"/>
      <c r="Z435" s="6"/>
    </row>
    <row r="436" ht="11.25" customHeight="1">
      <c r="A436" s="135"/>
      <c r="B436" s="136"/>
      <c r="C436" s="136"/>
      <c r="D436" s="137"/>
      <c r="E436" s="138"/>
      <c r="F436" s="138"/>
      <c r="G436" s="138"/>
      <c r="H436" s="138"/>
      <c r="I436" s="138"/>
      <c r="J436" s="138"/>
      <c r="K436" s="138"/>
      <c r="L436" s="138"/>
      <c r="M436" s="138"/>
      <c r="N436" s="138"/>
      <c r="O436" s="138"/>
      <c r="P436" s="138"/>
      <c r="Q436" s="138"/>
      <c r="R436" s="138"/>
      <c r="S436" s="139"/>
      <c r="T436" s="6"/>
      <c r="U436" s="6"/>
      <c r="V436" s="6"/>
      <c r="W436" s="6"/>
      <c r="X436" s="6"/>
      <c r="Y436" s="6"/>
      <c r="Z436" s="6"/>
    </row>
    <row r="437" ht="11.25" customHeight="1">
      <c r="A437" s="135"/>
      <c r="B437" s="136"/>
      <c r="C437" s="136"/>
      <c r="D437" s="137"/>
      <c r="E437" s="138"/>
      <c r="F437" s="138"/>
      <c r="G437" s="138"/>
      <c r="H437" s="138"/>
      <c r="I437" s="138"/>
      <c r="J437" s="138"/>
      <c r="K437" s="138"/>
      <c r="L437" s="138"/>
      <c r="M437" s="138"/>
      <c r="N437" s="138"/>
      <c r="O437" s="138"/>
      <c r="P437" s="138"/>
      <c r="Q437" s="138"/>
      <c r="R437" s="138"/>
      <c r="S437" s="139"/>
      <c r="T437" s="6"/>
      <c r="U437" s="6"/>
      <c r="V437" s="6"/>
      <c r="W437" s="6"/>
      <c r="X437" s="6"/>
      <c r="Y437" s="6"/>
      <c r="Z437" s="6"/>
    </row>
    <row r="438" ht="11.25" customHeight="1">
      <c r="A438" s="135"/>
      <c r="B438" s="136"/>
      <c r="C438" s="136"/>
      <c r="D438" s="137"/>
      <c r="E438" s="138"/>
      <c r="F438" s="138"/>
      <c r="G438" s="138"/>
      <c r="H438" s="138"/>
      <c r="I438" s="138"/>
      <c r="J438" s="138"/>
      <c r="K438" s="138"/>
      <c r="L438" s="138"/>
      <c r="M438" s="138"/>
      <c r="N438" s="138"/>
      <c r="O438" s="138"/>
      <c r="P438" s="138"/>
      <c r="Q438" s="138"/>
      <c r="R438" s="138"/>
      <c r="S438" s="139"/>
      <c r="T438" s="6"/>
      <c r="U438" s="6"/>
      <c r="V438" s="6"/>
      <c r="W438" s="6"/>
      <c r="X438" s="6"/>
      <c r="Y438" s="6"/>
      <c r="Z438" s="6"/>
    </row>
    <row r="439" ht="11.25" customHeight="1">
      <c r="A439" s="135"/>
      <c r="B439" s="136"/>
      <c r="C439" s="136"/>
      <c r="D439" s="137"/>
      <c r="E439" s="138"/>
      <c r="F439" s="138"/>
      <c r="G439" s="138"/>
      <c r="H439" s="138"/>
      <c r="I439" s="138"/>
      <c r="J439" s="138"/>
      <c r="K439" s="138"/>
      <c r="L439" s="138"/>
      <c r="M439" s="138"/>
      <c r="N439" s="138"/>
      <c r="O439" s="138"/>
      <c r="P439" s="138"/>
      <c r="Q439" s="138"/>
      <c r="R439" s="138"/>
      <c r="S439" s="139"/>
      <c r="T439" s="6"/>
      <c r="U439" s="6"/>
      <c r="V439" s="6"/>
      <c r="W439" s="6"/>
      <c r="X439" s="6"/>
      <c r="Y439" s="6"/>
      <c r="Z439" s="6"/>
    </row>
    <row r="440" ht="11.25" customHeight="1">
      <c r="A440" s="135"/>
      <c r="B440" s="136"/>
      <c r="C440" s="136"/>
      <c r="D440" s="137"/>
      <c r="E440" s="138"/>
      <c r="F440" s="138"/>
      <c r="G440" s="138"/>
      <c r="H440" s="138"/>
      <c r="I440" s="138"/>
      <c r="J440" s="138"/>
      <c r="K440" s="138"/>
      <c r="L440" s="138"/>
      <c r="M440" s="138"/>
      <c r="N440" s="138"/>
      <c r="O440" s="138"/>
      <c r="P440" s="138"/>
      <c r="Q440" s="138"/>
      <c r="R440" s="138"/>
      <c r="S440" s="139"/>
      <c r="T440" s="6"/>
      <c r="U440" s="6"/>
      <c r="V440" s="6"/>
      <c r="W440" s="6"/>
      <c r="X440" s="6"/>
      <c r="Y440" s="6"/>
      <c r="Z440" s="6"/>
    </row>
    <row r="441" ht="11.25" customHeight="1">
      <c r="A441" s="135"/>
      <c r="B441" s="136"/>
      <c r="C441" s="136"/>
      <c r="D441" s="137"/>
      <c r="E441" s="138"/>
      <c r="F441" s="138"/>
      <c r="G441" s="138"/>
      <c r="H441" s="138"/>
      <c r="I441" s="138"/>
      <c r="J441" s="138"/>
      <c r="K441" s="138"/>
      <c r="L441" s="138"/>
      <c r="M441" s="138"/>
      <c r="N441" s="138"/>
      <c r="O441" s="138"/>
      <c r="P441" s="138"/>
      <c r="Q441" s="138"/>
      <c r="R441" s="138"/>
      <c r="S441" s="139"/>
      <c r="T441" s="6"/>
      <c r="U441" s="6"/>
      <c r="V441" s="6"/>
      <c r="W441" s="6"/>
      <c r="X441" s="6"/>
      <c r="Y441" s="6"/>
      <c r="Z441" s="6"/>
    </row>
    <row r="442" ht="11.25" customHeight="1">
      <c r="A442" s="135"/>
      <c r="B442" s="136"/>
      <c r="C442" s="136"/>
      <c r="D442" s="137"/>
      <c r="E442" s="138"/>
      <c r="F442" s="138"/>
      <c r="G442" s="138"/>
      <c r="H442" s="138"/>
      <c r="I442" s="138"/>
      <c r="J442" s="138"/>
      <c r="K442" s="138"/>
      <c r="L442" s="138"/>
      <c r="M442" s="138"/>
      <c r="N442" s="138"/>
      <c r="O442" s="138"/>
      <c r="P442" s="138"/>
      <c r="Q442" s="138"/>
      <c r="R442" s="138"/>
      <c r="S442" s="139"/>
      <c r="T442" s="6"/>
      <c r="U442" s="6"/>
      <c r="V442" s="6"/>
      <c r="W442" s="6"/>
      <c r="X442" s="6"/>
      <c r="Y442" s="6"/>
      <c r="Z442" s="6"/>
    </row>
    <row r="443" ht="11.25" customHeight="1">
      <c r="A443" s="135"/>
      <c r="B443" s="136"/>
      <c r="C443" s="136"/>
      <c r="D443" s="137"/>
      <c r="E443" s="138"/>
      <c r="F443" s="138"/>
      <c r="G443" s="138"/>
      <c r="H443" s="138"/>
      <c r="I443" s="138"/>
      <c r="J443" s="138"/>
      <c r="K443" s="138"/>
      <c r="L443" s="138"/>
      <c r="M443" s="138"/>
      <c r="N443" s="138"/>
      <c r="O443" s="138"/>
      <c r="P443" s="138"/>
      <c r="Q443" s="138"/>
      <c r="R443" s="138"/>
      <c r="S443" s="139"/>
      <c r="T443" s="6"/>
      <c r="U443" s="6"/>
      <c r="V443" s="6"/>
      <c r="W443" s="6"/>
      <c r="X443" s="6"/>
      <c r="Y443" s="6"/>
      <c r="Z443" s="6"/>
    </row>
    <row r="444" ht="11.25" customHeight="1">
      <c r="A444" s="135"/>
      <c r="B444" s="136"/>
      <c r="C444" s="136"/>
      <c r="D444" s="137"/>
      <c r="E444" s="138"/>
      <c r="F444" s="138"/>
      <c r="G444" s="138"/>
      <c r="H444" s="138"/>
      <c r="I444" s="138"/>
      <c r="J444" s="138"/>
      <c r="K444" s="138"/>
      <c r="L444" s="138"/>
      <c r="M444" s="138"/>
      <c r="N444" s="138"/>
      <c r="O444" s="138"/>
      <c r="P444" s="138"/>
      <c r="Q444" s="138"/>
      <c r="R444" s="138"/>
      <c r="S444" s="139"/>
      <c r="T444" s="6"/>
      <c r="U444" s="6"/>
      <c r="V444" s="6"/>
      <c r="W444" s="6"/>
      <c r="X444" s="6"/>
      <c r="Y444" s="6"/>
      <c r="Z444" s="6"/>
    </row>
    <row r="445" ht="11.25" customHeight="1">
      <c r="A445" s="135"/>
      <c r="B445" s="136"/>
      <c r="C445" s="136"/>
      <c r="D445" s="137"/>
      <c r="E445" s="138"/>
      <c r="F445" s="138"/>
      <c r="G445" s="138"/>
      <c r="H445" s="138"/>
      <c r="I445" s="138"/>
      <c r="J445" s="138"/>
      <c r="K445" s="138"/>
      <c r="L445" s="138"/>
      <c r="M445" s="138"/>
      <c r="N445" s="138"/>
      <c r="O445" s="138"/>
      <c r="P445" s="138"/>
      <c r="Q445" s="138"/>
      <c r="R445" s="138"/>
      <c r="S445" s="139"/>
      <c r="T445" s="6"/>
      <c r="U445" s="6"/>
      <c r="V445" s="6"/>
      <c r="W445" s="6"/>
      <c r="X445" s="6"/>
      <c r="Y445" s="6"/>
      <c r="Z445" s="6"/>
    </row>
    <row r="446" ht="11.25" customHeight="1">
      <c r="A446" s="135"/>
      <c r="B446" s="136"/>
      <c r="C446" s="136"/>
      <c r="D446" s="137"/>
      <c r="E446" s="138"/>
      <c r="F446" s="138"/>
      <c r="G446" s="138"/>
      <c r="H446" s="138"/>
      <c r="I446" s="138"/>
      <c r="J446" s="138"/>
      <c r="K446" s="138"/>
      <c r="L446" s="138"/>
      <c r="M446" s="138"/>
      <c r="N446" s="138"/>
      <c r="O446" s="138"/>
      <c r="P446" s="138"/>
      <c r="Q446" s="138"/>
      <c r="R446" s="138"/>
      <c r="S446" s="139"/>
      <c r="T446" s="6"/>
      <c r="U446" s="6"/>
      <c r="V446" s="6"/>
      <c r="W446" s="6"/>
      <c r="X446" s="6"/>
      <c r="Y446" s="6"/>
      <c r="Z446" s="6"/>
    </row>
    <row r="447" ht="11.25" customHeight="1">
      <c r="A447" s="135"/>
      <c r="B447" s="136"/>
      <c r="C447" s="136"/>
      <c r="D447" s="137"/>
      <c r="E447" s="138"/>
      <c r="F447" s="138"/>
      <c r="G447" s="138"/>
      <c r="H447" s="138"/>
      <c r="I447" s="138"/>
      <c r="J447" s="138"/>
      <c r="K447" s="138"/>
      <c r="L447" s="138"/>
      <c r="M447" s="138"/>
      <c r="N447" s="138"/>
      <c r="O447" s="138"/>
      <c r="P447" s="138"/>
      <c r="Q447" s="138"/>
      <c r="R447" s="138"/>
      <c r="S447" s="139"/>
      <c r="T447" s="6"/>
      <c r="U447" s="6"/>
      <c r="V447" s="6"/>
      <c r="W447" s="6"/>
      <c r="X447" s="6"/>
      <c r="Y447" s="6"/>
      <c r="Z447" s="6"/>
    </row>
    <row r="448" ht="11.25" customHeight="1">
      <c r="A448" s="135"/>
      <c r="B448" s="136"/>
      <c r="C448" s="136"/>
      <c r="D448" s="137"/>
      <c r="E448" s="138"/>
      <c r="F448" s="138"/>
      <c r="G448" s="138"/>
      <c r="H448" s="138"/>
      <c r="I448" s="138"/>
      <c r="J448" s="138"/>
      <c r="K448" s="138"/>
      <c r="L448" s="138"/>
      <c r="M448" s="138"/>
      <c r="N448" s="138"/>
      <c r="O448" s="138"/>
      <c r="P448" s="138"/>
      <c r="Q448" s="138"/>
      <c r="R448" s="138"/>
      <c r="S448" s="139"/>
      <c r="T448" s="6"/>
      <c r="U448" s="6"/>
      <c r="V448" s="6"/>
      <c r="W448" s="6"/>
      <c r="X448" s="6"/>
      <c r="Y448" s="6"/>
      <c r="Z448" s="6"/>
    </row>
    <row r="449" ht="11.25" customHeight="1">
      <c r="A449" s="135"/>
      <c r="B449" s="136"/>
      <c r="C449" s="136"/>
      <c r="D449" s="137"/>
      <c r="E449" s="138"/>
      <c r="F449" s="138"/>
      <c r="G449" s="138"/>
      <c r="H449" s="138"/>
      <c r="I449" s="138"/>
      <c r="J449" s="138"/>
      <c r="K449" s="138"/>
      <c r="L449" s="138"/>
      <c r="M449" s="138"/>
      <c r="N449" s="138"/>
      <c r="O449" s="138"/>
      <c r="P449" s="138"/>
      <c r="Q449" s="138"/>
      <c r="R449" s="138"/>
      <c r="S449" s="139"/>
      <c r="T449" s="6"/>
      <c r="U449" s="6"/>
      <c r="V449" s="6"/>
      <c r="W449" s="6"/>
      <c r="X449" s="6"/>
      <c r="Y449" s="6"/>
      <c r="Z449" s="6"/>
    </row>
    <row r="450" ht="11.25" customHeight="1">
      <c r="A450" s="135"/>
      <c r="B450" s="136"/>
      <c r="C450" s="136"/>
      <c r="D450" s="137"/>
      <c r="E450" s="138"/>
      <c r="F450" s="138"/>
      <c r="G450" s="138"/>
      <c r="H450" s="138"/>
      <c r="I450" s="138"/>
      <c r="J450" s="138"/>
      <c r="K450" s="138"/>
      <c r="L450" s="138"/>
      <c r="M450" s="138"/>
      <c r="N450" s="138"/>
      <c r="O450" s="138"/>
      <c r="P450" s="138"/>
      <c r="Q450" s="138"/>
      <c r="R450" s="138"/>
      <c r="S450" s="139"/>
      <c r="T450" s="6"/>
      <c r="U450" s="6"/>
      <c r="V450" s="6"/>
      <c r="W450" s="6"/>
      <c r="X450" s="6"/>
      <c r="Y450" s="6"/>
      <c r="Z450" s="6"/>
    </row>
    <row r="451" ht="11.25" customHeight="1">
      <c r="A451" s="135"/>
      <c r="B451" s="136"/>
      <c r="C451" s="136"/>
      <c r="D451" s="137"/>
      <c r="E451" s="138"/>
      <c r="F451" s="138"/>
      <c r="G451" s="138"/>
      <c r="H451" s="138"/>
      <c r="I451" s="138"/>
      <c r="J451" s="138"/>
      <c r="K451" s="138"/>
      <c r="L451" s="138"/>
      <c r="M451" s="138"/>
      <c r="N451" s="138"/>
      <c r="O451" s="138"/>
      <c r="P451" s="138"/>
      <c r="Q451" s="138"/>
      <c r="R451" s="138"/>
      <c r="S451" s="139"/>
      <c r="T451" s="6"/>
      <c r="U451" s="6"/>
      <c r="V451" s="6"/>
      <c r="W451" s="6"/>
      <c r="X451" s="6"/>
      <c r="Y451" s="6"/>
      <c r="Z451" s="6"/>
    </row>
    <row r="452" ht="11.25" customHeight="1">
      <c r="A452" s="135"/>
      <c r="B452" s="136"/>
      <c r="C452" s="136"/>
      <c r="D452" s="137"/>
      <c r="E452" s="138"/>
      <c r="F452" s="138"/>
      <c r="G452" s="138"/>
      <c r="H452" s="138"/>
      <c r="I452" s="138"/>
      <c r="J452" s="138"/>
      <c r="K452" s="138"/>
      <c r="L452" s="138"/>
      <c r="M452" s="138"/>
      <c r="N452" s="138"/>
      <c r="O452" s="138"/>
      <c r="P452" s="138"/>
      <c r="Q452" s="138"/>
      <c r="R452" s="138"/>
      <c r="S452" s="139"/>
      <c r="T452" s="6"/>
      <c r="U452" s="6"/>
      <c r="V452" s="6"/>
      <c r="W452" s="6"/>
      <c r="X452" s="6"/>
      <c r="Y452" s="6"/>
      <c r="Z452" s="6"/>
    </row>
    <row r="453" ht="11.25" customHeight="1">
      <c r="A453" s="135"/>
      <c r="B453" s="136"/>
      <c r="C453" s="136"/>
      <c r="D453" s="137"/>
      <c r="E453" s="138"/>
      <c r="F453" s="138"/>
      <c r="G453" s="138"/>
      <c r="H453" s="138"/>
      <c r="I453" s="138"/>
      <c r="J453" s="138"/>
      <c r="K453" s="138"/>
      <c r="L453" s="138"/>
      <c r="M453" s="138"/>
      <c r="N453" s="138"/>
      <c r="O453" s="138"/>
      <c r="P453" s="138"/>
      <c r="Q453" s="138"/>
      <c r="R453" s="138"/>
      <c r="S453" s="139"/>
      <c r="T453" s="6"/>
      <c r="U453" s="6"/>
      <c r="V453" s="6"/>
      <c r="W453" s="6"/>
      <c r="X453" s="6"/>
      <c r="Y453" s="6"/>
      <c r="Z453" s="6"/>
    </row>
    <row r="454" ht="11.25" customHeight="1">
      <c r="A454" s="135"/>
      <c r="B454" s="136"/>
      <c r="C454" s="136"/>
      <c r="D454" s="137"/>
      <c r="E454" s="138"/>
      <c r="F454" s="138"/>
      <c r="G454" s="138"/>
      <c r="H454" s="138"/>
      <c r="I454" s="138"/>
      <c r="J454" s="138"/>
      <c r="K454" s="138"/>
      <c r="L454" s="138"/>
      <c r="M454" s="138"/>
      <c r="N454" s="138"/>
      <c r="O454" s="138"/>
      <c r="P454" s="138"/>
      <c r="Q454" s="138"/>
      <c r="R454" s="138"/>
      <c r="S454" s="139"/>
      <c r="T454" s="6"/>
      <c r="U454" s="6"/>
      <c r="V454" s="6"/>
      <c r="W454" s="6"/>
      <c r="X454" s="6"/>
      <c r="Y454" s="6"/>
      <c r="Z454" s="6"/>
    </row>
    <row r="455" ht="11.25" customHeight="1">
      <c r="A455" s="135"/>
      <c r="B455" s="136"/>
      <c r="C455" s="136"/>
      <c r="D455" s="137"/>
      <c r="E455" s="138"/>
      <c r="F455" s="138"/>
      <c r="G455" s="138"/>
      <c r="H455" s="138"/>
      <c r="I455" s="138"/>
      <c r="J455" s="138"/>
      <c r="K455" s="138"/>
      <c r="L455" s="138"/>
      <c r="M455" s="138"/>
      <c r="N455" s="138"/>
      <c r="O455" s="138"/>
      <c r="P455" s="138"/>
      <c r="Q455" s="138"/>
      <c r="R455" s="138"/>
      <c r="S455" s="139"/>
      <c r="T455" s="6"/>
      <c r="U455" s="6"/>
      <c r="V455" s="6"/>
      <c r="W455" s="6"/>
      <c r="X455" s="6"/>
      <c r="Y455" s="6"/>
      <c r="Z455" s="6"/>
    </row>
    <row r="456" ht="11.25" customHeight="1">
      <c r="A456" s="135"/>
      <c r="B456" s="136"/>
      <c r="C456" s="136"/>
      <c r="D456" s="137"/>
      <c r="E456" s="138"/>
      <c r="F456" s="138"/>
      <c r="G456" s="138"/>
      <c r="H456" s="138"/>
      <c r="I456" s="138"/>
      <c r="J456" s="138"/>
      <c r="K456" s="138"/>
      <c r="L456" s="138"/>
      <c r="M456" s="138"/>
      <c r="N456" s="138"/>
      <c r="O456" s="138"/>
      <c r="P456" s="138"/>
      <c r="Q456" s="138"/>
      <c r="R456" s="138"/>
      <c r="S456" s="139"/>
      <c r="T456" s="6"/>
      <c r="U456" s="6"/>
      <c r="V456" s="6"/>
      <c r="W456" s="6"/>
      <c r="X456" s="6"/>
      <c r="Y456" s="6"/>
      <c r="Z456" s="6"/>
    </row>
    <row r="457" ht="11.25" customHeight="1">
      <c r="A457" s="135"/>
      <c r="B457" s="136"/>
      <c r="C457" s="136"/>
      <c r="D457" s="137"/>
      <c r="E457" s="138"/>
      <c r="F457" s="138"/>
      <c r="G457" s="138"/>
      <c r="H457" s="138"/>
      <c r="I457" s="138"/>
      <c r="J457" s="138"/>
      <c r="K457" s="138"/>
      <c r="L457" s="138"/>
      <c r="M457" s="138"/>
      <c r="N457" s="138"/>
      <c r="O457" s="138"/>
      <c r="P457" s="138"/>
      <c r="Q457" s="138"/>
      <c r="R457" s="138"/>
      <c r="S457" s="139"/>
      <c r="T457" s="6"/>
      <c r="U457" s="6"/>
      <c r="V457" s="6"/>
      <c r="W457" s="6"/>
      <c r="X457" s="6"/>
      <c r="Y457" s="6"/>
      <c r="Z457" s="6"/>
    </row>
    <row r="458" ht="11.25" customHeight="1">
      <c r="A458" s="135"/>
      <c r="B458" s="136"/>
      <c r="C458" s="136"/>
      <c r="D458" s="137"/>
      <c r="E458" s="138"/>
      <c r="F458" s="138"/>
      <c r="G458" s="138"/>
      <c r="H458" s="138"/>
      <c r="I458" s="138"/>
      <c r="J458" s="138"/>
      <c r="K458" s="138"/>
      <c r="L458" s="138"/>
      <c r="M458" s="138"/>
      <c r="N458" s="138"/>
      <c r="O458" s="138"/>
      <c r="P458" s="138"/>
      <c r="Q458" s="138"/>
      <c r="R458" s="138"/>
      <c r="S458" s="139"/>
      <c r="T458" s="6"/>
      <c r="U458" s="6"/>
      <c r="V458" s="6"/>
      <c r="W458" s="6"/>
      <c r="X458" s="6"/>
      <c r="Y458" s="6"/>
      <c r="Z458" s="6"/>
    </row>
    <row r="459" ht="11.25" customHeight="1">
      <c r="A459" s="135"/>
      <c r="B459" s="136"/>
      <c r="C459" s="136"/>
      <c r="D459" s="137"/>
      <c r="E459" s="138"/>
      <c r="F459" s="138"/>
      <c r="G459" s="138"/>
      <c r="H459" s="138"/>
      <c r="I459" s="138"/>
      <c r="J459" s="138"/>
      <c r="K459" s="138"/>
      <c r="L459" s="138"/>
      <c r="M459" s="138"/>
      <c r="N459" s="138"/>
      <c r="O459" s="138"/>
      <c r="P459" s="138"/>
      <c r="Q459" s="138"/>
      <c r="R459" s="138"/>
      <c r="S459" s="139"/>
      <c r="T459" s="6"/>
      <c r="U459" s="6"/>
      <c r="V459" s="6"/>
      <c r="W459" s="6"/>
      <c r="X459" s="6"/>
      <c r="Y459" s="6"/>
      <c r="Z459" s="6"/>
    </row>
    <row r="460" ht="11.25" customHeight="1">
      <c r="A460" s="135"/>
      <c r="B460" s="136"/>
      <c r="C460" s="136"/>
      <c r="D460" s="137"/>
      <c r="E460" s="138"/>
      <c r="F460" s="138"/>
      <c r="G460" s="138"/>
      <c r="H460" s="138"/>
      <c r="I460" s="138"/>
      <c r="J460" s="138"/>
      <c r="K460" s="138"/>
      <c r="L460" s="138"/>
      <c r="M460" s="138"/>
      <c r="N460" s="138"/>
      <c r="O460" s="138"/>
      <c r="P460" s="138"/>
      <c r="Q460" s="138"/>
      <c r="R460" s="138"/>
      <c r="S460" s="139"/>
      <c r="T460" s="6"/>
      <c r="U460" s="6"/>
      <c r="V460" s="6"/>
      <c r="W460" s="6"/>
      <c r="X460" s="6"/>
      <c r="Y460" s="6"/>
      <c r="Z460" s="6"/>
    </row>
    <row r="461" ht="11.25" customHeight="1">
      <c r="A461" s="135"/>
      <c r="B461" s="136"/>
      <c r="C461" s="136"/>
      <c r="D461" s="137"/>
      <c r="E461" s="138"/>
      <c r="F461" s="138"/>
      <c r="G461" s="138"/>
      <c r="H461" s="138"/>
      <c r="I461" s="138"/>
      <c r="J461" s="138"/>
      <c r="K461" s="138"/>
      <c r="L461" s="138"/>
      <c r="M461" s="138"/>
      <c r="N461" s="138"/>
      <c r="O461" s="138"/>
      <c r="P461" s="138"/>
      <c r="Q461" s="138"/>
      <c r="R461" s="138"/>
      <c r="S461" s="139"/>
      <c r="T461" s="6"/>
      <c r="U461" s="6"/>
      <c r="V461" s="6"/>
      <c r="W461" s="6"/>
      <c r="X461" s="6"/>
      <c r="Y461" s="6"/>
      <c r="Z461" s="6"/>
    </row>
    <row r="462" ht="11.25" customHeight="1">
      <c r="A462" s="135"/>
      <c r="B462" s="136"/>
      <c r="C462" s="136"/>
      <c r="D462" s="137"/>
      <c r="E462" s="138"/>
      <c r="F462" s="138"/>
      <c r="G462" s="138"/>
      <c r="H462" s="138"/>
      <c r="I462" s="138"/>
      <c r="J462" s="138"/>
      <c r="K462" s="138"/>
      <c r="L462" s="138"/>
      <c r="M462" s="138"/>
      <c r="N462" s="138"/>
      <c r="O462" s="138"/>
      <c r="P462" s="138"/>
      <c r="Q462" s="138"/>
      <c r="R462" s="138"/>
      <c r="S462" s="139"/>
      <c r="T462" s="6"/>
      <c r="U462" s="6"/>
      <c r="V462" s="6"/>
      <c r="W462" s="6"/>
      <c r="X462" s="6"/>
      <c r="Y462" s="6"/>
      <c r="Z462" s="6"/>
    </row>
    <row r="463" ht="11.25" customHeight="1">
      <c r="A463" s="135"/>
      <c r="B463" s="136"/>
      <c r="C463" s="136"/>
      <c r="D463" s="137"/>
      <c r="E463" s="138"/>
      <c r="F463" s="138"/>
      <c r="G463" s="138"/>
      <c r="H463" s="138"/>
      <c r="I463" s="138"/>
      <c r="J463" s="138"/>
      <c r="K463" s="138"/>
      <c r="L463" s="138"/>
      <c r="M463" s="138"/>
      <c r="N463" s="138"/>
      <c r="O463" s="138"/>
      <c r="P463" s="138"/>
      <c r="Q463" s="138"/>
      <c r="R463" s="138"/>
      <c r="S463" s="139"/>
      <c r="T463" s="6"/>
      <c r="U463" s="6"/>
      <c r="V463" s="6"/>
      <c r="W463" s="6"/>
      <c r="X463" s="6"/>
      <c r="Y463" s="6"/>
      <c r="Z463" s="6"/>
    </row>
    <row r="464" ht="11.25" customHeight="1">
      <c r="A464" s="135"/>
      <c r="B464" s="136"/>
      <c r="C464" s="136"/>
      <c r="D464" s="137"/>
      <c r="E464" s="138"/>
      <c r="F464" s="138"/>
      <c r="G464" s="138"/>
      <c r="H464" s="138"/>
      <c r="I464" s="138"/>
      <c r="J464" s="138"/>
      <c r="K464" s="138"/>
      <c r="L464" s="138"/>
      <c r="M464" s="138"/>
      <c r="N464" s="138"/>
      <c r="O464" s="138"/>
      <c r="P464" s="138"/>
      <c r="Q464" s="138"/>
      <c r="R464" s="138"/>
      <c r="S464" s="139"/>
      <c r="T464" s="6"/>
      <c r="U464" s="6"/>
      <c r="V464" s="6"/>
      <c r="W464" s="6"/>
      <c r="X464" s="6"/>
      <c r="Y464" s="6"/>
      <c r="Z464" s="6"/>
    </row>
    <row r="465" ht="11.25" customHeight="1">
      <c r="A465" s="135"/>
      <c r="B465" s="136"/>
      <c r="C465" s="136"/>
      <c r="D465" s="137"/>
      <c r="E465" s="138"/>
      <c r="F465" s="138"/>
      <c r="G465" s="138"/>
      <c r="H465" s="138"/>
      <c r="I465" s="138"/>
      <c r="J465" s="138"/>
      <c r="K465" s="138"/>
      <c r="L465" s="138"/>
      <c r="M465" s="138"/>
      <c r="N465" s="138"/>
      <c r="O465" s="138"/>
      <c r="P465" s="138"/>
      <c r="Q465" s="138"/>
      <c r="R465" s="138"/>
      <c r="S465" s="139"/>
      <c r="T465" s="6"/>
      <c r="U465" s="6"/>
      <c r="V465" s="6"/>
      <c r="W465" s="6"/>
      <c r="X465" s="6"/>
      <c r="Y465" s="6"/>
      <c r="Z465" s="6"/>
    </row>
    <row r="466" ht="11.25" customHeight="1">
      <c r="A466" s="135"/>
      <c r="B466" s="136"/>
      <c r="C466" s="136"/>
      <c r="D466" s="137"/>
      <c r="E466" s="138"/>
      <c r="F466" s="138"/>
      <c r="G466" s="138"/>
      <c r="H466" s="138"/>
      <c r="I466" s="138"/>
      <c r="J466" s="138"/>
      <c r="K466" s="138"/>
      <c r="L466" s="138"/>
      <c r="M466" s="138"/>
      <c r="N466" s="138"/>
      <c r="O466" s="138"/>
      <c r="P466" s="138"/>
      <c r="Q466" s="138"/>
      <c r="R466" s="138"/>
      <c r="S466" s="139"/>
      <c r="T466" s="6"/>
      <c r="U466" s="6"/>
      <c r="V466" s="6"/>
      <c r="W466" s="6"/>
      <c r="X466" s="6"/>
      <c r="Y466" s="6"/>
      <c r="Z466" s="6"/>
    </row>
    <row r="467" ht="11.25" customHeight="1">
      <c r="A467" s="135"/>
      <c r="B467" s="136"/>
      <c r="C467" s="136"/>
      <c r="D467" s="137"/>
      <c r="E467" s="138"/>
      <c r="F467" s="138"/>
      <c r="G467" s="138"/>
      <c r="H467" s="138"/>
      <c r="I467" s="138"/>
      <c r="J467" s="138"/>
      <c r="K467" s="138"/>
      <c r="L467" s="138"/>
      <c r="M467" s="138"/>
      <c r="N467" s="138"/>
      <c r="O467" s="138"/>
      <c r="P467" s="138"/>
      <c r="Q467" s="138"/>
      <c r="R467" s="138"/>
      <c r="S467" s="139"/>
      <c r="T467" s="6"/>
      <c r="U467" s="6"/>
      <c r="V467" s="6"/>
      <c r="W467" s="6"/>
      <c r="X467" s="6"/>
      <c r="Y467" s="6"/>
      <c r="Z467" s="6"/>
    </row>
    <row r="468" ht="11.25" customHeight="1">
      <c r="A468" s="135"/>
      <c r="B468" s="136"/>
      <c r="C468" s="136"/>
      <c r="D468" s="137"/>
      <c r="E468" s="138"/>
      <c r="F468" s="138"/>
      <c r="G468" s="138"/>
      <c r="H468" s="138"/>
      <c r="I468" s="138"/>
      <c r="J468" s="138"/>
      <c r="K468" s="138"/>
      <c r="L468" s="138"/>
      <c r="M468" s="138"/>
      <c r="N468" s="138"/>
      <c r="O468" s="138"/>
      <c r="P468" s="138"/>
      <c r="Q468" s="138"/>
      <c r="R468" s="138"/>
      <c r="S468" s="139"/>
      <c r="T468" s="6"/>
      <c r="U468" s="6"/>
      <c r="V468" s="6"/>
      <c r="W468" s="6"/>
      <c r="X468" s="6"/>
      <c r="Y468" s="6"/>
      <c r="Z468" s="6"/>
    </row>
    <row r="469" ht="11.25" customHeight="1">
      <c r="A469" s="135"/>
      <c r="B469" s="136"/>
      <c r="C469" s="136"/>
      <c r="D469" s="137"/>
      <c r="E469" s="138"/>
      <c r="F469" s="138"/>
      <c r="G469" s="138"/>
      <c r="H469" s="138"/>
      <c r="I469" s="138"/>
      <c r="J469" s="138"/>
      <c r="K469" s="138"/>
      <c r="L469" s="138"/>
      <c r="M469" s="138"/>
      <c r="N469" s="138"/>
      <c r="O469" s="138"/>
      <c r="P469" s="138"/>
      <c r="Q469" s="138"/>
      <c r="R469" s="138"/>
      <c r="S469" s="139"/>
      <c r="T469" s="6"/>
      <c r="U469" s="6"/>
      <c r="V469" s="6"/>
      <c r="W469" s="6"/>
      <c r="X469" s="6"/>
      <c r="Y469" s="6"/>
      <c r="Z469" s="6"/>
    </row>
    <row r="470" ht="11.25" customHeight="1">
      <c r="A470" s="135"/>
      <c r="B470" s="136"/>
      <c r="C470" s="136"/>
      <c r="D470" s="137"/>
      <c r="E470" s="138"/>
      <c r="F470" s="138"/>
      <c r="G470" s="138"/>
      <c r="H470" s="138"/>
      <c r="I470" s="138"/>
      <c r="J470" s="138"/>
      <c r="K470" s="138"/>
      <c r="L470" s="138"/>
      <c r="M470" s="138"/>
      <c r="N470" s="138"/>
      <c r="O470" s="138"/>
      <c r="P470" s="138"/>
      <c r="Q470" s="138"/>
      <c r="R470" s="138"/>
      <c r="S470" s="139"/>
      <c r="T470" s="6"/>
      <c r="U470" s="6"/>
      <c r="V470" s="6"/>
      <c r="W470" s="6"/>
      <c r="X470" s="6"/>
      <c r="Y470" s="6"/>
      <c r="Z470" s="6"/>
    </row>
    <row r="471" ht="11.25" customHeight="1">
      <c r="A471" s="135"/>
      <c r="B471" s="136"/>
      <c r="C471" s="136"/>
      <c r="D471" s="137"/>
      <c r="E471" s="138"/>
      <c r="F471" s="138"/>
      <c r="G471" s="138"/>
      <c r="H471" s="138"/>
      <c r="I471" s="138"/>
      <c r="J471" s="138"/>
      <c r="K471" s="138"/>
      <c r="L471" s="138"/>
      <c r="M471" s="138"/>
      <c r="N471" s="138"/>
      <c r="O471" s="138"/>
      <c r="P471" s="138"/>
      <c r="Q471" s="138"/>
      <c r="R471" s="138"/>
      <c r="S471" s="139"/>
      <c r="T471" s="6"/>
      <c r="U471" s="6"/>
      <c r="V471" s="6"/>
      <c r="W471" s="6"/>
      <c r="X471" s="6"/>
      <c r="Y471" s="6"/>
      <c r="Z471" s="6"/>
    </row>
    <row r="472" ht="11.25" customHeight="1">
      <c r="A472" s="135"/>
      <c r="B472" s="136"/>
      <c r="C472" s="136"/>
      <c r="D472" s="137"/>
      <c r="E472" s="138"/>
      <c r="F472" s="138"/>
      <c r="G472" s="138"/>
      <c r="H472" s="138"/>
      <c r="I472" s="138"/>
      <c r="J472" s="138"/>
      <c r="K472" s="138"/>
      <c r="L472" s="138"/>
      <c r="M472" s="138"/>
      <c r="N472" s="138"/>
      <c r="O472" s="138"/>
      <c r="P472" s="138"/>
      <c r="Q472" s="138"/>
      <c r="R472" s="138"/>
      <c r="S472" s="139"/>
      <c r="T472" s="6"/>
      <c r="U472" s="6"/>
      <c r="V472" s="6"/>
      <c r="W472" s="6"/>
      <c r="X472" s="6"/>
      <c r="Y472" s="6"/>
      <c r="Z472" s="6"/>
    </row>
    <row r="473" ht="11.25" customHeight="1">
      <c r="A473" s="135"/>
      <c r="B473" s="136"/>
      <c r="C473" s="136"/>
      <c r="D473" s="137"/>
      <c r="E473" s="138"/>
      <c r="F473" s="138"/>
      <c r="G473" s="138"/>
      <c r="H473" s="138"/>
      <c r="I473" s="138"/>
      <c r="J473" s="138"/>
      <c r="K473" s="138"/>
      <c r="L473" s="138"/>
      <c r="M473" s="138"/>
      <c r="N473" s="138"/>
      <c r="O473" s="138"/>
      <c r="P473" s="138"/>
      <c r="Q473" s="138"/>
      <c r="R473" s="138"/>
      <c r="S473" s="139"/>
      <c r="T473" s="6"/>
      <c r="U473" s="6"/>
      <c r="V473" s="6"/>
      <c r="W473" s="6"/>
      <c r="X473" s="6"/>
      <c r="Y473" s="6"/>
      <c r="Z473" s="6"/>
    </row>
    <row r="474" ht="11.25" customHeight="1">
      <c r="A474" s="135"/>
      <c r="B474" s="136"/>
      <c r="C474" s="136"/>
      <c r="D474" s="137"/>
      <c r="E474" s="138"/>
      <c r="F474" s="138"/>
      <c r="G474" s="138"/>
      <c r="H474" s="138"/>
      <c r="I474" s="138"/>
      <c r="J474" s="138"/>
      <c r="K474" s="138"/>
      <c r="L474" s="138"/>
      <c r="M474" s="138"/>
      <c r="N474" s="138"/>
      <c r="O474" s="138"/>
      <c r="P474" s="138"/>
      <c r="Q474" s="138"/>
      <c r="R474" s="138"/>
      <c r="S474" s="139"/>
      <c r="T474" s="6"/>
      <c r="U474" s="6"/>
      <c r="V474" s="6"/>
      <c r="W474" s="6"/>
      <c r="X474" s="6"/>
      <c r="Y474" s="6"/>
      <c r="Z474" s="6"/>
    </row>
    <row r="475" ht="11.25" customHeight="1">
      <c r="A475" s="135"/>
      <c r="B475" s="136"/>
      <c r="C475" s="136"/>
      <c r="D475" s="137"/>
      <c r="E475" s="138"/>
      <c r="F475" s="138"/>
      <c r="G475" s="138"/>
      <c r="H475" s="138"/>
      <c r="I475" s="138"/>
      <c r="J475" s="138"/>
      <c r="K475" s="138"/>
      <c r="L475" s="138"/>
      <c r="M475" s="138"/>
      <c r="N475" s="138"/>
      <c r="O475" s="138"/>
      <c r="P475" s="138"/>
      <c r="Q475" s="138"/>
      <c r="R475" s="138"/>
      <c r="S475" s="139"/>
      <c r="T475" s="6"/>
      <c r="U475" s="6"/>
      <c r="V475" s="6"/>
      <c r="W475" s="6"/>
      <c r="X475" s="6"/>
      <c r="Y475" s="6"/>
      <c r="Z475" s="6"/>
    </row>
    <row r="476" ht="11.25" customHeight="1">
      <c r="A476" s="135"/>
      <c r="B476" s="136"/>
      <c r="C476" s="136"/>
      <c r="D476" s="137"/>
      <c r="E476" s="138"/>
      <c r="F476" s="138"/>
      <c r="G476" s="138"/>
      <c r="H476" s="138"/>
      <c r="I476" s="138"/>
      <c r="J476" s="138"/>
      <c r="K476" s="138"/>
      <c r="L476" s="138"/>
      <c r="M476" s="138"/>
      <c r="N476" s="138"/>
      <c r="O476" s="138"/>
      <c r="P476" s="138"/>
      <c r="Q476" s="138"/>
      <c r="R476" s="138"/>
      <c r="S476" s="139"/>
      <c r="T476" s="6"/>
      <c r="U476" s="6"/>
      <c r="V476" s="6"/>
      <c r="W476" s="6"/>
      <c r="X476" s="6"/>
      <c r="Y476" s="6"/>
      <c r="Z476" s="6"/>
    </row>
    <row r="477" ht="11.25" customHeight="1">
      <c r="A477" s="135"/>
      <c r="B477" s="136"/>
      <c r="C477" s="136"/>
      <c r="D477" s="137"/>
      <c r="E477" s="138"/>
      <c r="F477" s="138"/>
      <c r="G477" s="138"/>
      <c r="H477" s="138"/>
      <c r="I477" s="138"/>
      <c r="J477" s="138"/>
      <c r="K477" s="138"/>
      <c r="L477" s="138"/>
      <c r="M477" s="138"/>
      <c r="N477" s="138"/>
      <c r="O477" s="138"/>
      <c r="P477" s="138"/>
      <c r="Q477" s="138"/>
      <c r="R477" s="138"/>
      <c r="S477" s="139"/>
      <c r="T477" s="6"/>
      <c r="U477" s="6"/>
      <c r="V477" s="6"/>
      <c r="W477" s="6"/>
      <c r="X477" s="6"/>
      <c r="Y477" s="6"/>
      <c r="Z477" s="6"/>
    </row>
    <row r="478" ht="11.25" customHeight="1">
      <c r="A478" s="135"/>
      <c r="B478" s="136"/>
      <c r="C478" s="136"/>
      <c r="D478" s="137"/>
      <c r="E478" s="138"/>
      <c r="F478" s="138"/>
      <c r="G478" s="138"/>
      <c r="H478" s="138"/>
      <c r="I478" s="138"/>
      <c r="J478" s="138"/>
      <c r="K478" s="138"/>
      <c r="L478" s="138"/>
      <c r="M478" s="138"/>
      <c r="N478" s="138"/>
      <c r="O478" s="138"/>
      <c r="P478" s="138"/>
      <c r="Q478" s="138"/>
      <c r="R478" s="138"/>
      <c r="S478" s="139"/>
      <c r="T478" s="6"/>
      <c r="U478" s="6"/>
      <c r="V478" s="6"/>
      <c r="W478" s="6"/>
      <c r="X478" s="6"/>
      <c r="Y478" s="6"/>
      <c r="Z478" s="6"/>
    </row>
    <row r="479" ht="11.25" customHeight="1">
      <c r="A479" s="135"/>
      <c r="B479" s="136"/>
      <c r="C479" s="136"/>
      <c r="D479" s="137"/>
      <c r="E479" s="138"/>
      <c r="F479" s="138"/>
      <c r="G479" s="138"/>
      <c r="H479" s="138"/>
      <c r="I479" s="138"/>
      <c r="J479" s="138"/>
      <c r="K479" s="138"/>
      <c r="L479" s="138"/>
      <c r="M479" s="138"/>
      <c r="N479" s="138"/>
      <c r="O479" s="138"/>
      <c r="P479" s="138"/>
      <c r="Q479" s="138"/>
      <c r="R479" s="138"/>
      <c r="S479" s="139"/>
      <c r="T479" s="6"/>
      <c r="U479" s="6"/>
      <c r="V479" s="6"/>
      <c r="W479" s="6"/>
      <c r="X479" s="6"/>
      <c r="Y479" s="6"/>
      <c r="Z479" s="6"/>
    </row>
    <row r="480" ht="11.25" customHeight="1">
      <c r="A480" s="135"/>
      <c r="B480" s="136"/>
      <c r="C480" s="136"/>
      <c r="D480" s="137"/>
      <c r="E480" s="138"/>
      <c r="F480" s="138"/>
      <c r="G480" s="138"/>
      <c r="H480" s="138"/>
      <c r="I480" s="138"/>
      <c r="J480" s="138"/>
      <c r="K480" s="138"/>
      <c r="L480" s="138"/>
      <c r="M480" s="138"/>
      <c r="N480" s="138"/>
      <c r="O480" s="138"/>
      <c r="P480" s="138"/>
      <c r="Q480" s="138"/>
      <c r="R480" s="138"/>
      <c r="S480" s="139"/>
      <c r="T480" s="6"/>
      <c r="U480" s="6"/>
      <c r="V480" s="6"/>
      <c r="W480" s="6"/>
      <c r="X480" s="6"/>
      <c r="Y480" s="6"/>
      <c r="Z480" s="6"/>
    </row>
    <row r="481" ht="11.25" customHeight="1">
      <c r="A481" s="135"/>
      <c r="B481" s="136"/>
      <c r="C481" s="136"/>
      <c r="D481" s="137"/>
      <c r="E481" s="138"/>
      <c r="F481" s="138"/>
      <c r="G481" s="138"/>
      <c r="H481" s="138"/>
      <c r="I481" s="138"/>
      <c r="J481" s="138"/>
      <c r="K481" s="138"/>
      <c r="L481" s="138"/>
      <c r="M481" s="138"/>
      <c r="N481" s="138"/>
      <c r="O481" s="138"/>
      <c r="P481" s="138"/>
      <c r="Q481" s="138"/>
      <c r="R481" s="138"/>
      <c r="S481" s="139"/>
      <c r="T481" s="6"/>
      <c r="U481" s="6"/>
      <c r="V481" s="6"/>
      <c r="W481" s="6"/>
      <c r="X481" s="6"/>
      <c r="Y481" s="6"/>
      <c r="Z481" s="6"/>
    </row>
    <row r="482" ht="11.25" customHeight="1">
      <c r="A482" s="135"/>
      <c r="B482" s="136"/>
      <c r="C482" s="136"/>
      <c r="D482" s="137"/>
      <c r="E482" s="138"/>
      <c r="F482" s="138"/>
      <c r="G482" s="138"/>
      <c r="H482" s="138"/>
      <c r="I482" s="138"/>
      <c r="J482" s="138"/>
      <c r="K482" s="138"/>
      <c r="L482" s="138"/>
      <c r="M482" s="138"/>
      <c r="N482" s="138"/>
      <c r="O482" s="138"/>
      <c r="P482" s="138"/>
      <c r="Q482" s="138"/>
      <c r="R482" s="138"/>
      <c r="S482" s="139"/>
      <c r="T482" s="6"/>
      <c r="U482" s="6"/>
      <c r="V482" s="6"/>
      <c r="W482" s="6"/>
      <c r="X482" s="6"/>
      <c r="Y482" s="6"/>
      <c r="Z482" s="6"/>
    </row>
    <row r="483" ht="11.25" customHeight="1">
      <c r="A483" s="135"/>
      <c r="B483" s="136"/>
      <c r="C483" s="136"/>
      <c r="D483" s="137"/>
      <c r="E483" s="138"/>
      <c r="F483" s="138"/>
      <c r="G483" s="138"/>
      <c r="H483" s="138"/>
      <c r="I483" s="138"/>
      <c r="J483" s="138"/>
      <c r="K483" s="138"/>
      <c r="L483" s="138"/>
      <c r="M483" s="138"/>
      <c r="N483" s="138"/>
      <c r="O483" s="138"/>
      <c r="P483" s="138"/>
      <c r="Q483" s="138"/>
      <c r="R483" s="138"/>
      <c r="S483" s="139"/>
      <c r="T483" s="6"/>
      <c r="U483" s="6"/>
      <c r="V483" s="6"/>
      <c r="W483" s="6"/>
      <c r="X483" s="6"/>
      <c r="Y483" s="6"/>
      <c r="Z483" s="6"/>
    </row>
    <row r="484" ht="11.25" customHeight="1">
      <c r="A484" s="135"/>
      <c r="B484" s="136"/>
      <c r="C484" s="136"/>
      <c r="D484" s="137"/>
      <c r="E484" s="138"/>
      <c r="F484" s="138"/>
      <c r="G484" s="138"/>
      <c r="H484" s="138"/>
      <c r="I484" s="138"/>
      <c r="J484" s="138"/>
      <c r="K484" s="138"/>
      <c r="L484" s="138"/>
      <c r="M484" s="138"/>
      <c r="N484" s="138"/>
      <c r="O484" s="138"/>
      <c r="P484" s="138"/>
      <c r="Q484" s="138"/>
      <c r="R484" s="138"/>
      <c r="S484" s="139"/>
      <c r="T484" s="6"/>
      <c r="U484" s="6"/>
      <c r="V484" s="6"/>
      <c r="W484" s="6"/>
      <c r="X484" s="6"/>
      <c r="Y484" s="6"/>
      <c r="Z484" s="6"/>
    </row>
    <row r="485" ht="11.25" customHeight="1">
      <c r="A485" s="135"/>
      <c r="B485" s="136"/>
      <c r="C485" s="136"/>
      <c r="D485" s="137"/>
      <c r="E485" s="138"/>
      <c r="F485" s="138"/>
      <c r="G485" s="138"/>
      <c r="H485" s="138"/>
      <c r="I485" s="138"/>
      <c r="J485" s="138"/>
      <c r="K485" s="138"/>
      <c r="L485" s="138"/>
      <c r="M485" s="138"/>
      <c r="N485" s="138"/>
      <c r="O485" s="138"/>
      <c r="P485" s="138"/>
      <c r="Q485" s="138"/>
      <c r="R485" s="138"/>
      <c r="S485" s="139"/>
      <c r="T485" s="6"/>
      <c r="U485" s="6"/>
      <c r="V485" s="6"/>
      <c r="W485" s="6"/>
      <c r="X485" s="6"/>
      <c r="Y485" s="6"/>
      <c r="Z485" s="6"/>
    </row>
    <row r="486" ht="11.25" customHeight="1">
      <c r="A486" s="135"/>
      <c r="B486" s="136"/>
      <c r="C486" s="136"/>
      <c r="D486" s="137"/>
      <c r="E486" s="138"/>
      <c r="F486" s="138"/>
      <c r="G486" s="138"/>
      <c r="H486" s="138"/>
      <c r="I486" s="138"/>
      <c r="J486" s="138"/>
      <c r="K486" s="138"/>
      <c r="L486" s="138"/>
      <c r="M486" s="138"/>
      <c r="N486" s="138"/>
      <c r="O486" s="138"/>
      <c r="P486" s="138"/>
      <c r="Q486" s="138"/>
      <c r="R486" s="138"/>
      <c r="S486" s="139"/>
      <c r="T486" s="6"/>
      <c r="U486" s="6"/>
      <c r="V486" s="6"/>
      <c r="W486" s="6"/>
      <c r="X486" s="6"/>
      <c r="Y486" s="6"/>
      <c r="Z486" s="6"/>
    </row>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V$1:$W$284"/>
  <mergeCells count="2413">
    <mergeCell ref="I1:Q1"/>
    <mergeCell ref="S1:T1"/>
    <mergeCell ref="I2:J2"/>
    <mergeCell ref="K2:L2"/>
    <mergeCell ref="M2:N2"/>
    <mergeCell ref="O2:P2"/>
    <mergeCell ref="Q2:R2"/>
    <mergeCell ref="Q3:Q4"/>
    <mergeCell ref="R3:R4"/>
    <mergeCell ref="S3:S4"/>
    <mergeCell ref="T3:T4"/>
    <mergeCell ref="J3:J4"/>
    <mergeCell ref="K3:K4"/>
    <mergeCell ref="L3:L4"/>
    <mergeCell ref="M3:M4"/>
    <mergeCell ref="N3:N4"/>
    <mergeCell ref="O3:O4"/>
    <mergeCell ref="P3:P4"/>
    <mergeCell ref="A1:G1"/>
    <mergeCell ref="A3:A4"/>
    <mergeCell ref="B3:B4"/>
    <mergeCell ref="C3:C4"/>
    <mergeCell ref="D3:D4"/>
    <mergeCell ref="H3:H4"/>
    <mergeCell ref="I3:I4"/>
    <mergeCell ref="R5:R6"/>
    <mergeCell ref="S5:S6"/>
    <mergeCell ref="T5:T6"/>
    <mergeCell ref="K5:K6"/>
    <mergeCell ref="L5:L6"/>
    <mergeCell ref="M5:M6"/>
    <mergeCell ref="N5:N6"/>
    <mergeCell ref="O5:O6"/>
    <mergeCell ref="P5:P6"/>
    <mergeCell ref="Q5:Q6"/>
    <mergeCell ref="A5:A6"/>
    <mergeCell ref="B5:B6"/>
    <mergeCell ref="C5:C6"/>
    <mergeCell ref="D5:D6"/>
    <mergeCell ref="H5:H6"/>
    <mergeCell ref="I5:I6"/>
    <mergeCell ref="J5:J6"/>
    <mergeCell ref="R11:R12"/>
    <mergeCell ref="S11:S12"/>
    <mergeCell ref="K11:K12"/>
    <mergeCell ref="L11:L12"/>
    <mergeCell ref="M11:M12"/>
    <mergeCell ref="N11:N12"/>
    <mergeCell ref="O11:O12"/>
    <mergeCell ref="P11:P12"/>
    <mergeCell ref="Q11:Q12"/>
    <mergeCell ref="R7:R8"/>
    <mergeCell ref="S7:S8"/>
    <mergeCell ref="T7:T8"/>
    <mergeCell ref="K7:K8"/>
    <mergeCell ref="L7:L8"/>
    <mergeCell ref="M7:M8"/>
    <mergeCell ref="N7:N8"/>
    <mergeCell ref="O7:O8"/>
    <mergeCell ref="P7:P8"/>
    <mergeCell ref="Q7:Q8"/>
    <mergeCell ref="A7:A8"/>
    <mergeCell ref="B7:B8"/>
    <mergeCell ref="C7:C8"/>
    <mergeCell ref="D7:D8"/>
    <mergeCell ref="H7:H8"/>
    <mergeCell ref="I7:I8"/>
    <mergeCell ref="J7:J8"/>
    <mergeCell ref="R9:R10"/>
    <mergeCell ref="S9:S10"/>
    <mergeCell ref="T9:T10"/>
    <mergeCell ref="T11:T12"/>
    <mergeCell ref="K9:K10"/>
    <mergeCell ref="L9:L10"/>
    <mergeCell ref="M9:M10"/>
    <mergeCell ref="N9:N10"/>
    <mergeCell ref="O9:O10"/>
    <mergeCell ref="P9:P10"/>
    <mergeCell ref="Q9:Q10"/>
    <mergeCell ref="A9:A10"/>
    <mergeCell ref="B9:B10"/>
    <mergeCell ref="C9:C10"/>
    <mergeCell ref="D9:D10"/>
    <mergeCell ref="H9:H10"/>
    <mergeCell ref="I9:I10"/>
    <mergeCell ref="J9:J10"/>
    <mergeCell ref="A11:A12"/>
    <mergeCell ref="B11:B12"/>
    <mergeCell ref="C11:C12"/>
    <mergeCell ref="D11:D12"/>
    <mergeCell ref="H11:H12"/>
    <mergeCell ref="I11:I12"/>
    <mergeCell ref="J11:J12"/>
    <mergeCell ref="R17:R18"/>
    <mergeCell ref="S17:S18"/>
    <mergeCell ref="K17:K18"/>
    <mergeCell ref="L17:L18"/>
    <mergeCell ref="M17:M18"/>
    <mergeCell ref="N17:N18"/>
    <mergeCell ref="O17:O18"/>
    <mergeCell ref="P17:P18"/>
    <mergeCell ref="Q17:Q18"/>
    <mergeCell ref="R13:R14"/>
    <mergeCell ref="S13:S14"/>
    <mergeCell ref="T13:T14"/>
    <mergeCell ref="K13:K14"/>
    <mergeCell ref="L13:L14"/>
    <mergeCell ref="M13:M14"/>
    <mergeCell ref="N13:N14"/>
    <mergeCell ref="O13:O14"/>
    <mergeCell ref="P13:P14"/>
    <mergeCell ref="Q13:Q14"/>
    <mergeCell ref="A13:A14"/>
    <mergeCell ref="B13:B14"/>
    <mergeCell ref="C13:C14"/>
    <mergeCell ref="D13:D14"/>
    <mergeCell ref="H13:H14"/>
    <mergeCell ref="I13:I14"/>
    <mergeCell ref="J13:J14"/>
    <mergeCell ref="R15:R16"/>
    <mergeCell ref="S15:S16"/>
    <mergeCell ref="T15:T16"/>
    <mergeCell ref="T17:T18"/>
    <mergeCell ref="K15:K16"/>
    <mergeCell ref="L15:L16"/>
    <mergeCell ref="M15:M16"/>
    <mergeCell ref="N15:N16"/>
    <mergeCell ref="O15:O16"/>
    <mergeCell ref="P15:P16"/>
    <mergeCell ref="Q15:Q16"/>
    <mergeCell ref="A15:A16"/>
    <mergeCell ref="B15:B16"/>
    <mergeCell ref="C15:C16"/>
    <mergeCell ref="D15:D16"/>
    <mergeCell ref="H15:H16"/>
    <mergeCell ref="I15:I16"/>
    <mergeCell ref="J15:J16"/>
    <mergeCell ref="A17:A18"/>
    <mergeCell ref="B17:B18"/>
    <mergeCell ref="C17:C18"/>
    <mergeCell ref="D17:D18"/>
    <mergeCell ref="H17:H18"/>
    <mergeCell ref="I17:I18"/>
    <mergeCell ref="J17:J18"/>
    <mergeCell ref="R23:R24"/>
    <mergeCell ref="S23:S24"/>
    <mergeCell ref="K23:K24"/>
    <mergeCell ref="L23:L24"/>
    <mergeCell ref="M23:M24"/>
    <mergeCell ref="N23:N24"/>
    <mergeCell ref="O23:O24"/>
    <mergeCell ref="P23:P24"/>
    <mergeCell ref="Q23:Q24"/>
    <mergeCell ref="R19:R20"/>
    <mergeCell ref="S19:S20"/>
    <mergeCell ref="T19:T20"/>
    <mergeCell ref="K19:K20"/>
    <mergeCell ref="L19:L20"/>
    <mergeCell ref="M19:M20"/>
    <mergeCell ref="N19:N20"/>
    <mergeCell ref="O19:O20"/>
    <mergeCell ref="P19:P20"/>
    <mergeCell ref="Q19:Q20"/>
    <mergeCell ref="A19:A20"/>
    <mergeCell ref="B19:B20"/>
    <mergeCell ref="C19:C20"/>
    <mergeCell ref="D19:D20"/>
    <mergeCell ref="H19:H20"/>
    <mergeCell ref="I19:I20"/>
    <mergeCell ref="J19:J20"/>
    <mergeCell ref="R21:R22"/>
    <mergeCell ref="S21:S22"/>
    <mergeCell ref="T21:T22"/>
    <mergeCell ref="T23:T24"/>
    <mergeCell ref="K21:K22"/>
    <mergeCell ref="L21:L22"/>
    <mergeCell ref="M21:M22"/>
    <mergeCell ref="N21:N22"/>
    <mergeCell ref="O21:O22"/>
    <mergeCell ref="P21:P22"/>
    <mergeCell ref="Q21:Q22"/>
    <mergeCell ref="A21:A22"/>
    <mergeCell ref="B21:B22"/>
    <mergeCell ref="C21:C22"/>
    <mergeCell ref="D21:D22"/>
    <mergeCell ref="H21:H22"/>
    <mergeCell ref="I21:I22"/>
    <mergeCell ref="J21:J22"/>
    <mergeCell ref="A23:A24"/>
    <mergeCell ref="B23:B24"/>
    <mergeCell ref="C23:C24"/>
    <mergeCell ref="D23:D24"/>
    <mergeCell ref="H23:H24"/>
    <mergeCell ref="I23:I24"/>
    <mergeCell ref="J23:J24"/>
    <mergeCell ref="R47:R48"/>
    <mergeCell ref="S47:S48"/>
    <mergeCell ref="K47:K48"/>
    <mergeCell ref="L47:L48"/>
    <mergeCell ref="M47:M48"/>
    <mergeCell ref="N47:N48"/>
    <mergeCell ref="O47:O48"/>
    <mergeCell ref="P47:P48"/>
    <mergeCell ref="Q47:Q48"/>
    <mergeCell ref="R43:R44"/>
    <mergeCell ref="S43:S44"/>
    <mergeCell ref="T43:T44"/>
    <mergeCell ref="K43:K44"/>
    <mergeCell ref="L43:L44"/>
    <mergeCell ref="M43:M44"/>
    <mergeCell ref="N43:N44"/>
    <mergeCell ref="O43:O44"/>
    <mergeCell ref="P43:P44"/>
    <mergeCell ref="Q43:Q44"/>
    <mergeCell ref="A43:A44"/>
    <mergeCell ref="B43:B44"/>
    <mergeCell ref="C43:C44"/>
    <mergeCell ref="D43:D44"/>
    <mergeCell ref="H43:H44"/>
    <mergeCell ref="I43:I44"/>
    <mergeCell ref="J43:J44"/>
    <mergeCell ref="R45:R46"/>
    <mergeCell ref="S45:S46"/>
    <mergeCell ref="T45:T46"/>
    <mergeCell ref="T47:T48"/>
    <mergeCell ref="K45:K46"/>
    <mergeCell ref="L45:L46"/>
    <mergeCell ref="M45:M46"/>
    <mergeCell ref="N45:N46"/>
    <mergeCell ref="O45:O46"/>
    <mergeCell ref="P45:P46"/>
    <mergeCell ref="Q45:Q46"/>
    <mergeCell ref="A45:A46"/>
    <mergeCell ref="B45:B46"/>
    <mergeCell ref="C45:C46"/>
    <mergeCell ref="D45:D46"/>
    <mergeCell ref="H45:H46"/>
    <mergeCell ref="I45:I46"/>
    <mergeCell ref="J45:J46"/>
    <mergeCell ref="A47:A48"/>
    <mergeCell ref="B47:B48"/>
    <mergeCell ref="C47:C48"/>
    <mergeCell ref="D47:D48"/>
    <mergeCell ref="H47:H48"/>
    <mergeCell ref="I47:I48"/>
    <mergeCell ref="J47:J48"/>
    <mergeCell ref="R53:R54"/>
    <mergeCell ref="S53:S54"/>
    <mergeCell ref="K53:K54"/>
    <mergeCell ref="L53:L54"/>
    <mergeCell ref="M53:M54"/>
    <mergeCell ref="N53:N54"/>
    <mergeCell ref="O53:O54"/>
    <mergeCell ref="P53:P54"/>
    <mergeCell ref="Q53:Q54"/>
    <mergeCell ref="R49:R50"/>
    <mergeCell ref="S49:S50"/>
    <mergeCell ref="T49:T50"/>
    <mergeCell ref="K49:K50"/>
    <mergeCell ref="L49:L50"/>
    <mergeCell ref="M49:M50"/>
    <mergeCell ref="N49:N50"/>
    <mergeCell ref="O49:O50"/>
    <mergeCell ref="P49:P50"/>
    <mergeCell ref="Q49:Q50"/>
    <mergeCell ref="A49:A50"/>
    <mergeCell ref="B49:B50"/>
    <mergeCell ref="C49:C50"/>
    <mergeCell ref="D49:D50"/>
    <mergeCell ref="H49:H50"/>
    <mergeCell ref="I49:I50"/>
    <mergeCell ref="J49:J50"/>
    <mergeCell ref="R51:R52"/>
    <mergeCell ref="S51:S52"/>
    <mergeCell ref="T51:T52"/>
    <mergeCell ref="T53:T54"/>
    <mergeCell ref="K51:K52"/>
    <mergeCell ref="L51:L52"/>
    <mergeCell ref="M51:M52"/>
    <mergeCell ref="N51:N52"/>
    <mergeCell ref="O51:O52"/>
    <mergeCell ref="P51:P52"/>
    <mergeCell ref="Q51:Q52"/>
    <mergeCell ref="A51:A52"/>
    <mergeCell ref="B51:B52"/>
    <mergeCell ref="C51:C52"/>
    <mergeCell ref="D51:D52"/>
    <mergeCell ref="H51:H52"/>
    <mergeCell ref="I51:I52"/>
    <mergeCell ref="J51:J52"/>
    <mergeCell ref="A53:A54"/>
    <mergeCell ref="B53:B54"/>
    <mergeCell ref="C53:C54"/>
    <mergeCell ref="D53:D54"/>
    <mergeCell ref="H53:H54"/>
    <mergeCell ref="I53:I54"/>
    <mergeCell ref="J53:J54"/>
    <mergeCell ref="R59:R60"/>
    <mergeCell ref="S59:S60"/>
    <mergeCell ref="K59:K60"/>
    <mergeCell ref="L59:L60"/>
    <mergeCell ref="M59:M60"/>
    <mergeCell ref="N59:N60"/>
    <mergeCell ref="O59:O60"/>
    <mergeCell ref="P59:P60"/>
    <mergeCell ref="Q59:Q60"/>
    <mergeCell ref="R55:R56"/>
    <mergeCell ref="S55:S56"/>
    <mergeCell ref="T55:T56"/>
    <mergeCell ref="K55:K56"/>
    <mergeCell ref="L55:L56"/>
    <mergeCell ref="M55:M56"/>
    <mergeCell ref="N55:N56"/>
    <mergeCell ref="O55:O56"/>
    <mergeCell ref="P55:P56"/>
    <mergeCell ref="Q55:Q56"/>
    <mergeCell ref="A55:A56"/>
    <mergeCell ref="B55:B56"/>
    <mergeCell ref="C55:C56"/>
    <mergeCell ref="D55:D56"/>
    <mergeCell ref="H55:H56"/>
    <mergeCell ref="I55:I56"/>
    <mergeCell ref="J55:J56"/>
    <mergeCell ref="R57:R58"/>
    <mergeCell ref="S57:S58"/>
    <mergeCell ref="T57:T58"/>
    <mergeCell ref="T59:T60"/>
    <mergeCell ref="K57:K58"/>
    <mergeCell ref="L57:L58"/>
    <mergeCell ref="M57:M58"/>
    <mergeCell ref="N57:N58"/>
    <mergeCell ref="O57:O58"/>
    <mergeCell ref="P57:P58"/>
    <mergeCell ref="Q57:Q58"/>
    <mergeCell ref="A57:A58"/>
    <mergeCell ref="B57:B58"/>
    <mergeCell ref="C57:C58"/>
    <mergeCell ref="D57:D58"/>
    <mergeCell ref="H57:H58"/>
    <mergeCell ref="I57:I58"/>
    <mergeCell ref="J57:J58"/>
    <mergeCell ref="A59:A60"/>
    <mergeCell ref="B59:B60"/>
    <mergeCell ref="C59:C60"/>
    <mergeCell ref="D59:D60"/>
    <mergeCell ref="H59:H60"/>
    <mergeCell ref="I59:I60"/>
    <mergeCell ref="J59:J60"/>
    <mergeCell ref="R65:R66"/>
    <mergeCell ref="S65:S66"/>
    <mergeCell ref="K65:K66"/>
    <mergeCell ref="L65:L66"/>
    <mergeCell ref="M65:M66"/>
    <mergeCell ref="N65:N66"/>
    <mergeCell ref="O65:O66"/>
    <mergeCell ref="P65:P66"/>
    <mergeCell ref="Q65:Q66"/>
    <mergeCell ref="R61:R62"/>
    <mergeCell ref="S61:S62"/>
    <mergeCell ref="T61:T62"/>
    <mergeCell ref="K61:K62"/>
    <mergeCell ref="L61:L62"/>
    <mergeCell ref="M61:M62"/>
    <mergeCell ref="N61:N62"/>
    <mergeCell ref="O61:O62"/>
    <mergeCell ref="P61:P62"/>
    <mergeCell ref="Q61:Q62"/>
    <mergeCell ref="A61:A62"/>
    <mergeCell ref="B61:B62"/>
    <mergeCell ref="C61:C62"/>
    <mergeCell ref="D61:D62"/>
    <mergeCell ref="H61:H62"/>
    <mergeCell ref="I61:I62"/>
    <mergeCell ref="J61:J62"/>
    <mergeCell ref="R63:R64"/>
    <mergeCell ref="S63:S64"/>
    <mergeCell ref="T63:T64"/>
    <mergeCell ref="T65:T66"/>
    <mergeCell ref="K63:K64"/>
    <mergeCell ref="L63:L64"/>
    <mergeCell ref="M63:M64"/>
    <mergeCell ref="N63:N64"/>
    <mergeCell ref="O63:O64"/>
    <mergeCell ref="P63:P64"/>
    <mergeCell ref="Q63:Q64"/>
    <mergeCell ref="A63:A64"/>
    <mergeCell ref="B63:B64"/>
    <mergeCell ref="C63:C64"/>
    <mergeCell ref="D63:D64"/>
    <mergeCell ref="H63:H64"/>
    <mergeCell ref="I63:I64"/>
    <mergeCell ref="J63:J64"/>
    <mergeCell ref="A65:A66"/>
    <mergeCell ref="B65:B66"/>
    <mergeCell ref="C65:C66"/>
    <mergeCell ref="D65:D66"/>
    <mergeCell ref="H65:H66"/>
    <mergeCell ref="I65:I66"/>
    <mergeCell ref="J65:J66"/>
    <mergeCell ref="R71:R72"/>
    <mergeCell ref="S71:S72"/>
    <mergeCell ref="K71:K72"/>
    <mergeCell ref="L71:L72"/>
    <mergeCell ref="M71:M72"/>
    <mergeCell ref="N71:N72"/>
    <mergeCell ref="O71:O72"/>
    <mergeCell ref="P71:P72"/>
    <mergeCell ref="Q71:Q72"/>
    <mergeCell ref="R67:R68"/>
    <mergeCell ref="S67:S68"/>
    <mergeCell ref="T67:T68"/>
    <mergeCell ref="K67:K68"/>
    <mergeCell ref="L67:L68"/>
    <mergeCell ref="M67:M68"/>
    <mergeCell ref="N67:N68"/>
    <mergeCell ref="O67:O68"/>
    <mergeCell ref="P67:P68"/>
    <mergeCell ref="Q67:Q68"/>
    <mergeCell ref="A67:A68"/>
    <mergeCell ref="B67:B68"/>
    <mergeCell ref="C67:C68"/>
    <mergeCell ref="D67:D68"/>
    <mergeCell ref="H67:H68"/>
    <mergeCell ref="I67:I68"/>
    <mergeCell ref="J67:J68"/>
    <mergeCell ref="R69:R70"/>
    <mergeCell ref="S69:S70"/>
    <mergeCell ref="T69:T70"/>
    <mergeCell ref="T71:T72"/>
    <mergeCell ref="K69:K70"/>
    <mergeCell ref="L69:L70"/>
    <mergeCell ref="M69:M70"/>
    <mergeCell ref="N69:N70"/>
    <mergeCell ref="O69:O70"/>
    <mergeCell ref="P69:P70"/>
    <mergeCell ref="Q69:Q70"/>
    <mergeCell ref="A69:A70"/>
    <mergeCell ref="B69:B70"/>
    <mergeCell ref="C69:C70"/>
    <mergeCell ref="D69:D70"/>
    <mergeCell ref="H69:H70"/>
    <mergeCell ref="I69:I70"/>
    <mergeCell ref="J69:J70"/>
    <mergeCell ref="A71:A72"/>
    <mergeCell ref="B71:B72"/>
    <mergeCell ref="C71:C72"/>
    <mergeCell ref="D71:D72"/>
    <mergeCell ref="H71:H72"/>
    <mergeCell ref="I71:I72"/>
    <mergeCell ref="J71:J72"/>
    <mergeCell ref="R77:R78"/>
    <mergeCell ref="S77:S78"/>
    <mergeCell ref="K77:K78"/>
    <mergeCell ref="L77:L78"/>
    <mergeCell ref="M77:M78"/>
    <mergeCell ref="N77:N78"/>
    <mergeCell ref="O77:O78"/>
    <mergeCell ref="P77:P78"/>
    <mergeCell ref="Q77:Q78"/>
    <mergeCell ref="R73:R74"/>
    <mergeCell ref="S73:S74"/>
    <mergeCell ref="T73:T74"/>
    <mergeCell ref="K73:K74"/>
    <mergeCell ref="L73:L74"/>
    <mergeCell ref="M73:M74"/>
    <mergeCell ref="N73:N74"/>
    <mergeCell ref="O73:O74"/>
    <mergeCell ref="P73:P74"/>
    <mergeCell ref="Q73:Q74"/>
    <mergeCell ref="A73:A74"/>
    <mergeCell ref="B73:B74"/>
    <mergeCell ref="C73:C74"/>
    <mergeCell ref="D73:D74"/>
    <mergeCell ref="H73:H74"/>
    <mergeCell ref="I73:I74"/>
    <mergeCell ref="J73:J74"/>
    <mergeCell ref="R75:R76"/>
    <mergeCell ref="S75:S76"/>
    <mergeCell ref="T75:T76"/>
    <mergeCell ref="T77:T78"/>
    <mergeCell ref="K75:K76"/>
    <mergeCell ref="L75:L76"/>
    <mergeCell ref="M75:M76"/>
    <mergeCell ref="N75:N76"/>
    <mergeCell ref="O75:O76"/>
    <mergeCell ref="P75:P76"/>
    <mergeCell ref="Q75:Q76"/>
    <mergeCell ref="A75:A76"/>
    <mergeCell ref="B75:B76"/>
    <mergeCell ref="C75:C76"/>
    <mergeCell ref="D75:D76"/>
    <mergeCell ref="H75:H76"/>
    <mergeCell ref="I75:I76"/>
    <mergeCell ref="J75:J76"/>
    <mergeCell ref="A77:A78"/>
    <mergeCell ref="B77:B78"/>
    <mergeCell ref="C77:C78"/>
    <mergeCell ref="D77:D78"/>
    <mergeCell ref="H77:H78"/>
    <mergeCell ref="I77:I78"/>
    <mergeCell ref="J77:J78"/>
    <mergeCell ref="R83:R84"/>
    <mergeCell ref="S83:S84"/>
    <mergeCell ref="K83:K84"/>
    <mergeCell ref="L83:L84"/>
    <mergeCell ref="M83:M84"/>
    <mergeCell ref="N83:N84"/>
    <mergeCell ref="O83:O84"/>
    <mergeCell ref="P83:P84"/>
    <mergeCell ref="Q83:Q84"/>
    <mergeCell ref="R79:R80"/>
    <mergeCell ref="S79:S80"/>
    <mergeCell ref="T79:T80"/>
    <mergeCell ref="K79:K80"/>
    <mergeCell ref="L79:L80"/>
    <mergeCell ref="M79:M80"/>
    <mergeCell ref="N79:N80"/>
    <mergeCell ref="O79:O80"/>
    <mergeCell ref="P79:P80"/>
    <mergeCell ref="Q79:Q80"/>
    <mergeCell ref="A79:A80"/>
    <mergeCell ref="B79:B80"/>
    <mergeCell ref="C79:C80"/>
    <mergeCell ref="D79:D80"/>
    <mergeCell ref="H79:H80"/>
    <mergeCell ref="I79:I80"/>
    <mergeCell ref="J79:J80"/>
    <mergeCell ref="R81:R82"/>
    <mergeCell ref="S81:S82"/>
    <mergeCell ref="T81:T82"/>
    <mergeCell ref="T83:T84"/>
    <mergeCell ref="K81:K82"/>
    <mergeCell ref="L81:L82"/>
    <mergeCell ref="M81:M82"/>
    <mergeCell ref="N81:N82"/>
    <mergeCell ref="O81:O82"/>
    <mergeCell ref="P81:P82"/>
    <mergeCell ref="Q81:Q82"/>
    <mergeCell ref="A81:A82"/>
    <mergeCell ref="B81:B82"/>
    <mergeCell ref="C81:C82"/>
    <mergeCell ref="D81:D82"/>
    <mergeCell ref="H81:H82"/>
    <mergeCell ref="I81:I82"/>
    <mergeCell ref="J81:J82"/>
    <mergeCell ref="A83:A84"/>
    <mergeCell ref="B83:B84"/>
    <mergeCell ref="C83:C84"/>
    <mergeCell ref="D83:D84"/>
    <mergeCell ref="H83:H84"/>
    <mergeCell ref="I83:I84"/>
    <mergeCell ref="J83:J84"/>
    <mergeCell ref="R89:R90"/>
    <mergeCell ref="S89:S90"/>
    <mergeCell ref="K89:K90"/>
    <mergeCell ref="L89:L90"/>
    <mergeCell ref="M89:M90"/>
    <mergeCell ref="N89:N90"/>
    <mergeCell ref="O89:O90"/>
    <mergeCell ref="P89:P90"/>
    <mergeCell ref="Q89:Q90"/>
    <mergeCell ref="R85:R86"/>
    <mergeCell ref="S85:S86"/>
    <mergeCell ref="T85:T86"/>
    <mergeCell ref="K85:K86"/>
    <mergeCell ref="L85:L86"/>
    <mergeCell ref="M85:M86"/>
    <mergeCell ref="N85:N86"/>
    <mergeCell ref="O85:O86"/>
    <mergeCell ref="P85:P86"/>
    <mergeCell ref="Q85:Q86"/>
    <mergeCell ref="A85:A86"/>
    <mergeCell ref="B85:B86"/>
    <mergeCell ref="C85:C86"/>
    <mergeCell ref="D85:D86"/>
    <mergeCell ref="H85:H86"/>
    <mergeCell ref="I85:I86"/>
    <mergeCell ref="J85:J86"/>
    <mergeCell ref="R87:R88"/>
    <mergeCell ref="S87:S88"/>
    <mergeCell ref="T87:T88"/>
    <mergeCell ref="T89:T90"/>
    <mergeCell ref="K87:K88"/>
    <mergeCell ref="L87:L88"/>
    <mergeCell ref="M87:M88"/>
    <mergeCell ref="N87:N88"/>
    <mergeCell ref="O87:O88"/>
    <mergeCell ref="P87:P88"/>
    <mergeCell ref="Q87:Q88"/>
    <mergeCell ref="A87:A88"/>
    <mergeCell ref="B87:B88"/>
    <mergeCell ref="C87:C88"/>
    <mergeCell ref="D87:D88"/>
    <mergeCell ref="H87:H88"/>
    <mergeCell ref="I87:I88"/>
    <mergeCell ref="J87:J88"/>
    <mergeCell ref="A89:A90"/>
    <mergeCell ref="B89:B90"/>
    <mergeCell ref="C89:C90"/>
    <mergeCell ref="D89:D90"/>
    <mergeCell ref="H89:H90"/>
    <mergeCell ref="I89:I90"/>
    <mergeCell ref="J89:J90"/>
    <mergeCell ref="R95:R96"/>
    <mergeCell ref="S95:S96"/>
    <mergeCell ref="K95:K96"/>
    <mergeCell ref="L95:L96"/>
    <mergeCell ref="M95:M96"/>
    <mergeCell ref="N95:N96"/>
    <mergeCell ref="O95:O96"/>
    <mergeCell ref="P95:P96"/>
    <mergeCell ref="Q95:Q96"/>
    <mergeCell ref="R91:R92"/>
    <mergeCell ref="S91:S92"/>
    <mergeCell ref="T91:T92"/>
    <mergeCell ref="K91:K92"/>
    <mergeCell ref="L91:L92"/>
    <mergeCell ref="M91:M92"/>
    <mergeCell ref="N91:N92"/>
    <mergeCell ref="O91:O92"/>
    <mergeCell ref="P91:P92"/>
    <mergeCell ref="Q91:Q92"/>
    <mergeCell ref="A91:A92"/>
    <mergeCell ref="B91:B92"/>
    <mergeCell ref="C91:C92"/>
    <mergeCell ref="D91:D92"/>
    <mergeCell ref="H91:H92"/>
    <mergeCell ref="I91:I92"/>
    <mergeCell ref="J91:J92"/>
    <mergeCell ref="R93:R94"/>
    <mergeCell ref="S93:S94"/>
    <mergeCell ref="T93:T94"/>
    <mergeCell ref="T95:T96"/>
    <mergeCell ref="K93:K94"/>
    <mergeCell ref="L93:L94"/>
    <mergeCell ref="M93:M94"/>
    <mergeCell ref="N93:N94"/>
    <mergeCell ref="O93:O94"/>
    <mergeCell ref="P93:P94"/>
    <mergeCell ref="Q93:Q94"/>
    <mergeCell ref="A93:A94"/>
    <mergeCell ref="B93:B94"/>
    <mergeCell ref="C93:C94"/>
    <mergeCell ref="D93:D94"/>
    <mergeCell ref="H93:H94"/>
    <mergeCell ref="I93:I94"/>
    <mergeCell ref="J93:J94"/>
    <mergeCell ref="A95:A96"/>
    <mergeCell ref="B95:B96"/>
    <mergeCell ref="C95:C96"/>
    <mergeCell ref="D95:D96"/>
    <mergeCell ref="H95:H96"/>
    <mergeCell ref="I95:I96"/>
    <mergeCell ref="J95:J96"/>
    <mergeCell ref="R101:R102"/>
    <mergeCell ref="S101:S102"/>
    <mergeCell ref="K101:K102"/>
    <mergeCell ref="L101:L102"/>
    <mergeCell ref="M101:M102"/>
    <mergeCell ref="N101:N102"/>
    <mergeCell ref="O101:O102"/>
    <mergeCell ref="P101:P102"/>
    <mergeCell ref="Q101:Q102"/>
    <mergeCell ref="R97:R98"/>
    <mergeCell ref="S97:S98"/>
    <mergeCell ref="T97:T98"/>
    <mergeCell ref="K97:K98"/>
    <mergeCell ref="L97:L98"/>
    <mergeCell ref="M97:M98"/>
    <mergeCell ref="N97:N98"/>
    <mergeCell ref="O97:O98"/>
    <mergeCell ref="P97:P98"/>
    <mergeCell ref="Q97:Q98"/>
    <mergeCell ref="A97:A98"/>
    <mergeCell ref="B97:B98"/>
    <mergeCell ref="C97:C98"/>
    <mergeCell ref="D97:D98"/>
    <mergeCell ref="H97:H98"/>
    <mergeCell ref="I97:I98"/>
    <mergeCell ref="J97:J98"/>
    <mergeCell ref="R99:R100"/>
    <mergeCell ref="S99:S100"/>
    <mergeCell ref="T99:T100"/>
    <mergeCell ref="T101:T102"/>
    <mergeCell ref="K99:K100"/>
    <mergeCell ref="L99:L100"/>
    <mergeCell ref="M99:M100"/>
    <mergeCell ref="N99:N100"/>
    <mergeCell ref="O99:O100"/>
    <mergeCell ref="P99:P100"/>
    <mergeCell ref="Q99:Q100"/>
    <mergeCell ref="A99:A100"/>
    <mergeCell ref="B99:B100"/>
    <mergeCell ref="C99:C100"/>
    <mergeCell ref="D99:D100"/>
    <mergeCell ref="H99:H100"/>
    <mergeCell ref="I99:I100"/>
    <mergeCell ref="J99:J100"/>
    <mergeCell ref="A101:A102"/>
    <mergeCell ref="B101:B102"/>
    <mergeCell ref="C101:C102"/>
    <mergeCell ref="D101:D102"/>
    <mergeCell ref="H101:H102"/>
    <mergeCell ref="I101:I102"/>
    <mergeCell ref="J101:J102"/>
    <mergeCell ref="R107:R108"/>
    <mergeCell ref="S107:S108"/>
    <mergeCell ref="K107:K108"/>
    <mergeCell ref="L107:L108"/>
    <mergeCell ref="M107:M108"/>
    <mergeCell ref="N107:N108"/>
    <mergeCell ref="O107:O108"/>
    <mergeCell ref="P107:P108"/>
    <mergeCell ref="Q107:Q108"/>
    <mergeCell ref="R103:R104"/>
    <mergeCell ref="S103:S104"/>
    <mergeCell ref="T103:T104"/>
    <mergeCell ref="K103:K104"/>
    <mergeCell ref="L103:L104"/>
    <mergeCell ref="M103:M104"/>
    <mergeCell ref="N103:N104"/>
    <mergeCell ref="O103:O104"/>
    <mergeCell ref="P103:P104"/>
    <mergeCell ref="Q103:Q104"/>
    <mergeCell ref="A103:A104"/>
    <mergeCell ref="B103:B104"/>
    <mergeCell ref="C103:C104"/>
    <mergeCell ref="D103:D104"/>
    <mergeCell ref="H103:H104"/>
    <mergeCell ref="I103:I104"/>
    <mergeCell ref="J103:J104"/>
    <mergeCell ref="R105:R106"/>
    <mergeCell ref="S105:S106"/>
    <mergeCell ref="T105:T106"/>
    <mergeCell ref="T107:T108"/>
    <mergeCell ref="K105:K106"/>
    <mergeCell ref="L105:L106"/>
    <mergeCell ref="M105:M106"/>
    <mergeCell ref="N105:N106"/>
    <mergeCell ref="O105:O106"/>
    <mergeCell ref="P105:P106"/>
    <mergeCell ref="Q105:Q106"/>
    <mergeCell ref="A105:A106"/>
    <mergeCell ref="B105:B106"/>
    <mergeCell ref="C105:C106"/>
    <mergeCell ref="D105:D106"/>
    <mergeCell ref="H105:H106"/>
    <mergeCell ref="I105:I106"/>
    <mergeCell ref="J105:J106"/>
    <mergeCell ref="A107:A108"/>
    <mergeCell ref="B107:B108"/>
    <mergeCell ref="C107:C108"/>
    <mergeCell ref="D107:D108"/>
    <mergeCell ref="H107:H108"/>
    <mergeCell ref="I107:I108"/>
    <mergeCell ref="J107:J108"/>
    <mergeCell ref="R113:R114"/>
    <mergeCell ref="S113:S114"/>
    <mergeCell ref="K113:K114"/>
    <mergeCell ref="L113:L114"/>
    <mergeCell ref="M113:M114"/>
    <mergeCell ref="N113:N114"/>
    <mergeCell ref="O113:O114"/>
    <mergeCell ref="P113:P114"/>
    <mergeCell ref="Q113:Q114"/>
    <mergeCell ref="R109:R110"/>
    <mergeCell ref="S109:S110"/>
    <mergeCell ref="T109:T110"/>
    <mergeCell ref="K109:K110"/>
    <mergeCell ref="L109:L110"/>
    <mergeCell ref="M109:M110"/>
    <mergeCell ref="N109:N110"/>
    <mergeCell ref="O109:O110"/>
    <mergeCell ref="P109:P110"/>
    <mergeCell ref="Q109:Q110"/>
    <mergeCell ref="A109:A110"/>
    <mergeCell ref="B109:B110"/>
    <mergeCell ref="C109:C110"/>
    <mergeCell ref="D109:D110"/>
    <mergeCell ref="H109:H110"/>
    <mergeCell ref="I109:I110"/>
    <mergeCell ref="J109:J110"/>
    <mergeCell ref="R111:R112"/>
    <mergeCell ref="S111:S112"/>
    <mergeCell ref="T111:T112"/>
    <mergeCell ref="T113:T114"/>
    <mergeCell ref="K111:K112"/>
    <mergeCell ref="L111:L112"/>
    <mergeCell ref="M111:M112"/>
    <mergeCell ref="N111:N112"/>
    <mergeCell ref="O111:O112"/>
    <mergeCell ref="P111:P112"/>
    <mergeCell ref="Q111:Q112"/>
    <mergeCell ref="A111:A112"/>
    <mergeCell ref="B111:B112"/>
    <mergeCell ref="C111:C112"/>
    <mergeCell ref="D111:D112"/>
    <mergeCell ref="H111:H112"/>
    <mergeCell ref="I111:I112"/>
    <mergeCell ref="J111:J112"/>
    <mergeCell ref="A113:A114"/>
    <mergeCell ref="B113:B114"/>
    <mergeCell ref="C113:C114"/>
    <mergeCell ref="D113:D114"/>
    <mergeCell ref="H113:H114"/>
    <mergeCell ref="I113:I114"/>
    <mergeCell ref="J113:J114"/>
    <mergeCell ref="R119:R120"/>
    <mergeCell ref="S119:S120"/>
    <mergeCell ref="K119:K120"/>
    <mergeCell ref="L119:L120"/>
    <mergeCell ref="M119:M120"/>
    <mergeCell ref="N119:N120"/>
    <mergeCell ref="O119:O120"/>
    <mergeCell ref="P119:P120"/>
    <mergeCell ref="Q119:Q120"/>
    <mergeCell ref="R115:R116"/>
    <mergeCell ref="S115:S116"/>
    <mergeCell ref="T115:T116"/>
    <mergeCell ref="K115:K116"/>
    <mergeCell ref="L115:L116"/>
    <mergeCell ref="M115:M116"/>
    <mergeCell ref="N115:N116"/>
    <mergeCell ref="O115:O116"/>
    <mergeCell ref="P115:P116"/>
    <mergeCell ref="Q115:Q116"/>
    <mergeCell ref="A115:A116"/>
    <mergeCell ref="B115:B116"/>
    <mergeCell ref="C115:C116"/>
    <mergeCell ref="D115:D116"/>
    <mergeCell ref="H115:H116"/>
    <mergeCell ref="I115:I116"/>
    <mergeCell ref="J115:J116"/>
    <mergeCell ref="R117:R118"/>
    <mergeCell ref="S117:S118"/>
    <mergeCell ref="T117:T118"/>
    <mergeCell ref="T119:T120"/>
    <mergeCell ref="K117:K118"/>
    <mergeCell ref="L117:L118"/>
    <mergeCell ref="M117:M118"/>
    <mergeCell ref="N117:N118"/>
    <mergeCell ref="O117:O118"/>
    <mergeCell ref="P117:P118"/>
    <mergeCell ref="Q117:Q118"/>
    <mergeCell ref="A117:A118"/>
    <mergeCell ref="B117:B118"/>
    <mergeCell ref="C117:C118"/>
    <mergeCell ref="D117:D118"/>
    <mergeCell ref="H117:H118"/>
    <mergeCell ref="I117:I118"/>
    <mergeCell ref="J117:J118"/>
    <mergeCell ref="A119:A120"/>
    <mergeCell ref="B119:B120"/>
    <mergeCell ref="C119:C120"/>
    <mergeCell ref="D119:D120"/>
    <mergeCell ref="H119:H120"/>
    <mergeCell ref="I119:I120"/>
    <mergeCell ref="J119:J120"/>
    <mergeCell ref="R125:R126"/>
    <mergeCell ref="S125:S126"/>
    <mergeCell ref="K125:K126"/>
    <mergeCell ref="L125:L126"/>
    <mergeCell ref="M125:M126"/>
    <mergeCell ref="N125:N126"/>
    <mergeCell ref="O125:O126"/>
    <mergeCell ref="P125:P126"/>
    <mergeCell ref="Q125:Q126"/>
    <mergeCell ref="R121:R122"/>
    <mergeCell ref="S121:S122"/>
    <mergeCell ref="T121:T122"/>
    <mergeCell ref="K121:K122"/>
    <mergeCell ref="L121:L122"/>
    <mergeCell ref="M121:M122"/>
    <mergeCell ref="N121:N122"/>
    <mergeCell ref="O121:O122"/>
    <mergeCell ref="P121:P122"/>
    <mergeCell ref="Q121:Q122"/>
    <mergeCell ref="A121:A122"/>
    <mergeCell ref="B121:B122"/>
    <mergeCell ref="C121:C122"/>
    <mergeCell ref="D121:D122"/>
    <mergeCell ref="H121:H122"/>
    <mergeCell ref="I121:I122"/>
    <mergeCell ref="J121:J122"/>
    <mergeCell ref="R123:R124"/>
    <mergeCell ref="S123:S124"/>
    <mergeCell ref="T123:T124"/>
    <mergeCell ref="T125:T126"/>
    <mergeCell ref="K123:K124"/>
    <mergeCell ref="L123:L124"/>
    <mergeCell ref="M123:M124"/>
    <mergeCell ref="N123:N124"/>
    <mergeCell ref="O123:O124"/>
    <mergeCell ref="P123:P124"/>
    <mergeCell ref="Q123:Q124"/>
    <mergeCell ref="A123:A124"/>
    <mergeCell ref="B123:B124"/>
    <mergeCell ref="C123:C124"/>
    <mergeCell ref="D123:D124"/>
    <mergeCell ref="H123:H124"/>
    <mergeCell ref="I123:I124"/>
    <mergeCell ref="J123:J124"/>
    <mergeCell ref="A125:A126"/>
    <mergeCell ref="B125:B126"/>
    <mergeCell ref="C125:C126"/>
    <mergeCell ref="D125:D126"/>
    <mergeCell ref="H125:H126"/>
    <mergeCell ref="I125:I126"/>
    <mergeCell ref="J125:J126"/>
    <mergeCell ref="R131:R132"/>
    <mergeCell ref="S131:S132"/>
    <mergeCell ref="K131:K132"/>
    <mergeCell ref="L131:L132"/>
    <mergeCell ref="M131:M132"/>
    <mergeCell ref="N131:N132"/>
    <mergeCell ref="O131:O132"/>
    <mergeCell ref="P131:P132"/>
    <mergeCell ref="Q131:Q132"/>
    <mergeCell ref="R127:R128"/>
    <mergeCell ref="S127:S128"/>
    <mergeCell ref="T127:T128"/>
    <mergeCell ref="K127:K128"/>
    <mergeCell ref="L127:L128"/>
    <mergeCell ref="M127:M128"/>
    <mergeCell ref="N127:N128"/>
    <mergeCell ref="O127:O128"/>
    <mergeCell ref="P127:P128"/>
    <mergeCell ref="Q127:Q128"/>
    <mergeCell ref="A127:A128"/>
    <mergeCell ref="B127:B128"/>
    <mergeCell ref="C127:C128"/>
    <mergeCell ref="D127:D128"/>
    <mergeCell ref="H127:H128"/>
    <mergeCell ref="I127:I128"/>
    <mergeCell ref="J127:J128"/>
    <mergeCell ref="R129:R130"/>
    <mergeCell ref="S129:S130"/>
    <mergeCell ref="T129:T130"/>
    <mergeCell ref="T131:T132"/>
    <mergeCell ref="K129:K130"/>
    <mergeCell ref="L129:L130"/>
    <mergeCell ref="M129:M130"/>
    <mergeCell ref="N129:N130"/>
    <mergeCell ref="O129:O130"/>
    <mergeCell ref="P129:P130"/>
    <mergeCell ref="Q129:Q130"/>
    <mergeCell ref="A129:A130"/>
    <mergeCell ref="B129:B130"/>
    <mergeCell ref="C129:C130"/>
    <mergeCell ref="D129:D130"/>
    <mergeCell ref="H129:H130"/>
    <mergeCell ref="I129:I130"/>
    <mergeCell ref="J129:J130"/>
    <mergeCell ref="A131:A132"/>
    <mergeCell ref="B131:B132"/>
    <mergeCell ref="C131:C132"/>
    <mergeCell ref="D131:D132"/>
    <mergeCell ref="H131:H132"/>
    <mergeCell ref="I131:I132"/>
    <mergeCell ref="J131:J132"/>
    <mergeCell ref="R137:R138"/>
    <mergeCell ref="S137:S138"/>
    <mergeCell ref="K137:K138"/>
    <mergeCell ref="L137:L138"/>
    <mergeCell ref="M137:M138"/>
    <mergeCell ref="N137:N138"/>
    <mergeCell ref="O137:O138"/>
    <mergeCell ref="P137:P138"/>
    <mergeCell ref="Q137:Q138"/>
    <mergeCell ref="R133:R134"/>
    <mergeCell ref="S133:S134"/>
    <mergeCell ref="T133:T134"/>
    <mergeCell ref="K133:K134"/>
    <mergeCell ref="L133:L134"/>
    <mergeCell ref="M133:M134"/>
    <mergeCell ref="N133:N134"/>
    <mergeCell ref="O133:O134"/>
    <mergeCell ref="P133:P134"/>
    <mergeCell ref="Q133:Q134"/>
    <mergeCell ref="A133:A134"/>
    <mergeCell ref="B133:B134"/>
    <mergeCell ref="C133:C134"/>
    <mergeCell ref="D133:D134"/>
    <mergeCell ref="H133:H134"/>
    <mergeCell ref="I133:I134"/>
    <mergeCell ref="J133:J134"/>
    <mergeCell ref="R135:R136"/>
    <mergeCell ref="S135:S136"/>
    <mergeCell ref="T135:T136"/>
    <mergeCell ref="T137:T138"/>
    <mergeCell ref="K135:K136"/>
    <mergeCell ref="L135:L136"/>
    <mergeCell ref="M135:M136"/>
    <mergeCell ref="N135:N136"/>
    <mergeCell ref="O135:O136"/>
    <mergeCell ref="P135:P136"/>
    <mergeCell ref="Q135:Q136"/>
    <mergeCell ref="A135:A136"/>
    <mergeCell ref="B135:B136"/>
    <mergeCell ref="C135:C136"/>
    <mergeCell ref="D135:D136"/>
    <mergeCell ref="H135:H136"/>
    <mergeCell ref="I135:I136"/>
    <mergeCell ref="J135:J136"/>
    <mergeCell ref="A137:A138"/>
    <mergeCell ref="B137:B138"/>
    <mergeCell ref="C137:C138"/>
    <mergeCell ref="D137:D138"/>
    <mergeCell ref="H137:H138"/>
    <mergeCell ref="I137:I138"/>
    <mergeCell ref="J137:J138"/>
    <mergeCell ref="R143:R144"/>
    <mergeCell ref="S143:S144"/>
    <mergeCell ref="K143:K144"/>
    <mergeCell ref="L143:L144"/>
    <mergeCell ref="M143:M144"/>
    <mergeCell ref="N143:N144"/>
    <mergeCell ref="O143:O144"/>
    <mergeCell ref="P143:P144"/>
    <mergeCell ref="Q143:Q144"/>
    <mergeCell ref="R139:R140"/>
    <mergeCell ref="S139:S140"/>
    <mergeCell ref="T139:T140"/>
    <mergeCell ref="K139:K140"/>
    <mergeCell ref="L139:L140"/>
    <mergeCell ref="M139:M140"/>
    <mergeCell ref="N139:N140"/>
    <mergeCell ref="O139:O140"/>
    <mergeCell ref="P139:P140"/>
    <mergeCell ref="Q139:Q140"/>
    <mergeCell ref="A139:A140"/>
    <mergeCell ref="B139:B140"/>
    <mergeCell ref="C139:C140"/>
    <mergeCell ref="D139:D140"/>
    <mergeCell ref="H139:H140"/>
    <mergeCell ref="I139:I140"/>
    <mergeCell ref="J139:J140"/>
    <mergeCell ref="R141:R142"/>
    <mergeCell ref="S141:S142"/>
    <mergeCell ref="T141:T142"/>
    <mergeCell ref="T143:T144"/>
    <mergeCell ref="K141:K142"/>
    <mergeCell ref="L141:L142"/>
    <mergeCell ref="M141:M142"/>
    <mergeCell ref="N141:N142"/>
    <mergeCell ref="O141:O142"/>
    <mergeCell ref="P141:P142"/>
    <mergeCell ref="Q141:Q142"/>
    <mergeCell ref="A141:A142"/>
    <mergeCell ref="B141:B142"/>
    <mergeCell ref="C141:C142"/>
    <mergeCell ref="D141:D142"/>
    <mergeCell ref="H141:H142"/>
    <mergeCell ref="I141:I142"/>
    <mergeCell ref="J141:J142"/>
    <mergeCell ref="A143:A144"/>
    <mergeCell ref="B143:B144"/>
    <mergeCell ref="C143:C144"/>
    <mergeCell ref="D143:D144"/>
    <mergeCell ref="H143:H144"/>
    <mergeCell ref="I143:I144"/>
    <mergeCell ref="J143:J144"/>
    <mergeCell ref="R149:R150"/>
    <mergeCell ref="S149:S150"/>
    <mergeCell ref="K149:K150"/>
    <mergeCell ref="L149:L150"/>
    <mergeCell ref="M149:M150"/>
    <mergeCell ref="N149:N150"/>
    <mergeCell ref="O149:O150"/>
    <mergeCell ref="P149:P150"/>
    <mergeCell ref="Q149:Q150"/>
    <mergeCell ref="R145:R146"/>
    <mergeCell ref="S145:S146"/>
    <mergeCell ref="T145:T146"/>
    <mergeCell ref="K145:K146"/>
    <mergeCell ref="L145:L146"/>
    <mergeCell ref="M145:M146"/>
    <mergeCell ref="N145:N146"/>
    <mergeCell ref="O145:O146"/>
    <mergeCell ref="P145:P146"/>
    <mergeCell ref="Q145:Q146"/>
    <mergeCell ref="A145:A146"/>
    <mergeCell ref="B145:B146"/>
    <mergeCell ref="C145:C146"/>
    <mergeCell ref="D145:D146"/>
    <mergeCell ref="H145:H146"/>
    <mergeCell ref="I145:I146"/>
    <mergeCell ref="J145:J146"/>
    <mergeCell ref="R147:R148"/>
    <mergeCell ref="S147:S148"/>
    <mergeCell ref="T147:T148"/>
    <mergeCell ref="T149:T150"/>
    <mergeCell ref="K147:K148"/>
    <mergeCell ref="L147:L148"/>
    <mergeCell ref="M147:M148"/>
    <mergeCell ref="N147:N148"/>
    <mergeCell ref="O147:O148"/>
    <mergeCell ref="P147:P148"/>
    <mergeCell ref="Q147:Q148"/>
    <mergeCell ref="A147:A148"/>
    <mergeCell ref="B147:B148"/>
    <mergeCell ref="C147:C148"/>
    <mergeCell ref="D147:D148"/>
    <mergeCell ref="H147:H148"/>
    <mergeCell ref="I147:I148"/>
    <mergeCell ref="J147:J148"/>
    <mergeCell ref="A149:A150"/>
    <mergeCell ref="B149:B150"/>
    <mergeCell ref="C149:C150"/>
    <mergeCell ref="D149:D150"/>
    <mergeCell ref="H149:H150"/>
    <mergeCell ref="I149:I150"/>
    <mergeCell ref="J149:J150"/>
    <mergeCell ref="R155:R156"/>
    <mergeCell ref="S155:S156"/>
    <mergeCell ref="K155:K156"/>
    <mergeCell ref="L155:L156"/>
    <mergeCell ref="M155:M156"/>
    <mergeCell ref="N155:N156"/>
    <mergeCell ref="O155:O156"/>
    <mergeCell ref="P155:P156"/>
    <mergeCell ref="Q155:Q156"/>
    <mergeCell ref="R151:R152"/>
    <mergeCell ref="S151:S152"/>
    <mergeCell ref="T151:T152"/>
    <mergeCell ref="K151:K152"/>
    <mergeCell ref="L151:L152"/>
    <mergeCell ref="M151:M152"/>
    <mergeCell ref="N151:N152"/>
    <mergeCell ref="O151:O152"/>
    <mergeCell ref="P151:P152"/>
    <mergeCell ref="Q151:Q152"/>
    <mergeCell ref="A151:A152"/>
    <mergeCell ref="B151:B152"/>
    <mergeCell ref="C151:C152"/>
    <mergeCell ref="D151:D152"/>
    <mergeCell ref="H151:H152"/>
    <mergeCell ref="I151:I152"/>
    <mergeCell ref="J151:J152"/>
    <mergeCell ref="R153:R154"/>
    <mergeCell ref="S153:S154"/>
    <mergeCell ref="T153:T154"/>
    <mergeCell ref="T155:T156"/>
    <mergeCell ref="K153:K154"/>
    <mergeCell ref="L153:L154"/>
    <mergeCell ref="M153:M154"/>
    <mergeCell ref="N153:N154"/>
    <mergeCell ref="O153:O154"/>
    <mergeCell ref="P153:P154"/>
    <mergeCell ref="Q153:Q154"/>
    <mergeCell ref="A153:A154"/>
    <mergeCell ref="B153:B154"/>
    <mergeCell ref="C153:C154"/>
    <mergeCell ref="D153:D154"/>
    <mergeCell ref="H153:H154"/>
    <mergeCell ref="I153:I154"/>
    <mergeCell ref="J153:J154"/>
    <mergeCell ref="A155:A156"/>
    <mergeCell ref="B155:B156"/>
    <mergeCell ref="C155:C156"/>
    <mergeCell ref="D155:D156"/>
    <mergeCell ref="H155:H156"/>
    <mergeCell ref="I155:I156"/>
    <mergeCell ref="J155:J156"/>
    <mergeCell ref="R161:R162"/>
    <mergeCell ref="S161:S162"/>
    <mergeCell ref="K161:K162"/>
    <mergeCell ref="L161:L162"/>
    <mergeCell ref="M161:M162"/>
    <mergeCell ref="N161:N162"/>
    <mergeCell ref="O161:O162"/>
    <mergeCell ref="P161:P162"/>
    <mergeCell ref="Q161:Q162"/>
    <mergeCell ref="R157:R158"/>
    <mergeCell ref="S157:S158"/>
    <mergeCell ref="T157:T158"/>
    <mergeCell ref="K157:K158"/>
    <mergeCell ref="L157:L158"/>
    <mergeCell ref="M157:M158"/>
    <mergeCell ref="N157:N158"/>
    <mergeCell ref="O157:O158"/>
    <mergeCell ref="P157:P158"/>
    <mergeCell ref="Q157:Q158"/>
    <mergeCell ref="A157:A158"/>
    <mergeCell ref="B157:B158"/>
    <mergeCell ref="C157:C158"/>
    <mergeCell ref="D157:D158"/>
    <mergeCell ref="H157:H158"/>
    <mergeCell ref="I157:I158"/>
    <mergeCell ref="J157:J158"/>
    <mergeCell ref="R159:R160"/>
    <mergeCell ref="S159:S160"/>
    <mergeCell ref="T159:T160"/>
    <mergeCell ref="T161:T162"/>
    <mergeCell ref="K159:K160"/>
    <mergeCell ref="L159:L160"/>
    <mergeCell ref="M159:M160"/>
    <mergeCell ref="N159:N160"/>
    <mergeCell ref="O159:O160"/>
    <mergeCell ref="P159:P160"/>
    <mergeCell ref="Q159:Q160"/>
    <mergeCell ref="A159:A160"/>
    <mergeCell ref="B159:B160"/>
    <mergeCell ref="C159:C160"/>
    <mergeCell ref="D159:D160"/>
    <mergeCell ref="H159:H160"/>
    <mergeCell ref="I159:I160"/>
    <mergeCell ref="J159:J160"/>
    <mergeCell ref="A161:A162"/>
    <mergeCell ref="B161:B162"/>
    <mergeCell ref="C161:C162"/>
    <mergeCell ref="D161:D162"/>
    <mergeCell ref="H161:H162"/>
    <mergeCell ref="I161:I162"/>
    <mergeCell ref="J161:J162"/>
    <mergeCell ref="R167:R168"/>
    <mergeCell ref="S167:S168"/>
    <mergeCell ref="K167:K168"/>
    <mergeCell ref="L167:L168"/>
    <mergeCell ref="M167:M168"/>
    <mergeCell ref="N167:N168"/>
    <mergeCell ref="O167:O168"/>
    <mergeCell ref="P167:P168"/>
    <mergeCell ref="Q167:Q168"/>
    <mergeCell ref="R163:R164"/>
    <mergeCell ref="S163:S164"/>
    <mergeCell ref="T163:T164"/>
    <mergeCell ref="K163:K164"/>
    <mergeCell ref="L163:L164"/>
    <mergeCell ref="M163:M164"/>
    <mergeCell ref="N163:N164"/>
    <mergeCell ref="O163:O164"/>
    <mergeCell ref="P163:P164"/>
    <mergeCell ref="Q163:Q164"/>
    <mergeCell ref="A163:A164"/>
    <mergeCell ref="B163:B164"/>
    <mergeCell ref="C163:C164"/>
    <mergeCell ref="D163:D164"/>
    <mergeCell ref="H163:H164"/>
    <mergeCell ref="I163:I164"/>
    <mergeCell ref="J163:J164"/>
    <mergeCell ref="R165:R166"/>
    <mergeCell ref="S165:S166"/>
    <mergeCell ref="T165:T166"/>
    <mergeCell ref="T167:T168"/>
    <mergeCell ref="K165:K166"/>
    <mergeCell ref="L165:L166"/>
    <mergeCell ref="M165:M166"/>
    <mergeCell ref="N165:N166"/>
    <mergeCell ref="O165:O166"/>
    <mergeCell ref="P165:P166"/>
    <mergeCell ref="Q165:Q166"/>
    <mergeCell ref="A165:A166"/>
    <mergeCell ref="B165:B166"/>
    <mergeCell ref="C165:C166"/>
    <mergeCell ref="D165:D166"/>
    <mergeCell ref="H165:H166"/>
    <mergeCell ref="I165:I166"/>
    <mergeCell ref="J165:J166"/>
    <mergeCell ref="A167:A168"/>
    <mergeCell ref="B167:B168"/>
    <mergeCell ref="C167:C168"/>
    <mergeCell ref="D167:D168"/>
    <mergeCell ref="H167:H168"/>
    <mergeCell ref="I167:I168"/>
    <mergeCell ref="J167:J168"/>
    <mergeCell ref="R173:R174"/>
    <mergeCell ref="S173:S174"/>
    <mergeCell ref="K173:K174"/>
    <mergeCell ref="L173:L174"/>
    <mergeCell ref="M173:M174"/>
    <mergeCell ref="N173:N174"/>
    <mergeCell ref="O173:O174"/>
    <mergeCell ref="P173:P174"/>
    <mergeCell ref="Q173:Q174"/>
    <mergeCell ref="R169:R170"/>
    <mergeCell ref="S169:S170"/>
    <mergeCell ref="T169:T170"/>
    <mergeCell ref="K169:K170"/>
    <mergeCell ref="L169:L170"/>
    <mergeCell ref="M169:M170"/>
    <mergeCell ref="N169:N170"/>
    <mergeCell ref="O169:O170"/>
    <mergeCell ref="P169:P170"/>
    <mergeCell ref="Q169:Q170"/>
    <mergeCell ref="A169:A170"/>
    <mergeCell ref="B169:B170"/>
    <mergeCell ref="C169:C170"/>
    <mergeCell ref="D169:D170"/>
    <mergeCell ref="H169:H170"/>
    <mergeCell ref="I169:I170"/>
    <mergeCell ref="J169:J170"/>
    <mergeCell ref="R171:R172"/>
    <mergeCell ref="S171:S172"/>
    <mergeCell ref="T171:T172"/>
    <mergeCell ref="T173:T174"/>
    <mergeCell ref="K171:K172"/>
    <mergeCell ref="L171:L172"/>
    <mergeCell ref="M171:M172"/>
    <mergeCell ref="N171:N172"/>
    <mergeCell ref="O171:O172"/>
    <mergeCell ref="P171:P172"/>
    <mergeCell ref="Q171:Q172"/>
    <mergeCell ref="A171:A172"/>
    <mergeCell ref="B171:B172"/>
    <mergeCell ref="C171:C172"/>
    <mergeCell ref="D171:D172"/>
    <mergeCell ref="H171:H172"/>
    <mergeCell ref="I171:I172"/>
    <mergeCell ref="J171:J172"/>
    <mergeCell ref="A173:A174"/>
    <mergeCell ref="B173:B174"/>
    <mergeCell ref="C173:C174"/>
    <mergeCell ref="D173:D174"/>
    <mergeCell ref="H173:H174"/>
    <mergeCell ref="I173:I174"/>
    <mergeCell ref="J173:J174"/>
    <mergeCell ref="R179:R180"/>
    <mergeCell ref="S179:S180"/>
    <mergeCell ref="K179:K180"/>
    <mergeCell ref="L179:L180"/>
    <mergeCell ref="M179:M180"/>
    <mergeCell ref="N179:N180"/>
    <mergeCell ref="O179:O180"/>
    <mergeCell ref="P179:P180"/>
    <mergeCell ref="Q179:Q180"/>
    <mergeCell ref="R175:R176"/>
    <mergeCell ref="S175:S176"/>
    <mergeCell ref="T175:T176"/>
    <mergeCell ref="K175:K176"/>
    <mergeCell ref="L175:L176"/>
    <mergeCell ref="M175:M176"/>
    <mergeCell ref="N175:N176"/>
    <mergeCell ref="O175:O176"/>
    <mergeCell ref="P175:P176"/>
    <mergeCell ref="Q175:Q176"/>
    <mergeCell ref="A175:A176"/>
    <mergeCell ref="B175:B176"/>
    <mergeCell ref="C175:C176"/>
    <mergeCell ref="D175:D176"/>
    <mergeCell ref="H175:H176"/>
    <mergeCell ref="I175:I176"/>
    <mergeCell ref="J175:J176"/>
    <mergeCell ref="R177:R178"/>
    <mergeCell ref="S177:S178"/>
    <mergeCell ref="T177:T178"/>
    <mergeCell ref="T179:T180"/>
    <mergeCell ref="K177:K178"/>
    <mergeCell ref="L177:L178"/>
    <mergeCell ref="M177:M178"/>
    <mergeCell ref="N177:N178"/>
    <mergeCell ref="O177:O178"/>
    <mergeCell ref="P177:P178"/>
    <mergeCell ref="Q177:Q178"/>
    <mergeCell ref="A177:A178"/>
    <mergeCell ref="B177:B178"/>
    <mergeCell ref="C177:C178"/>
    <mergeCell ref="D177:D178"/>
    <mergeCell ref="H177:H178"/>
    <mergeCell ref="I177:I178"/>
    <mergeCell ref="J177:J178"/>
    <mergeCell ref="A179:A180"/>
    <mergeCell ref="B179:B180"/>
    <mergeCell ref="C179:C180"/>
    <mergeCell ref="D179:D180"/>
    <mergeCell ref="H179:H180"/>
    <mergeCell ref="I179:I180"/>
    <mergeCell ref="J179:J180"/>
    <mergeCell ref="R185:R186"/>
    <mergeCell ref="S185:S186"/>
    <mergeCell ref="K185:K186"/>
    <mergeCell ref="L185:L186"/>
    <mergeCell ref="M185:M186"/>
    <mergeCell ref="N185:N186"/>
    <mergeCell ref="O185:O186"/>
    <mergeCell ref="P185:P186"/>
    <mergeCell ref="Q185:Q186"/>
    <mergeCell ref="R181:R182"/>
    <mergeCell ref="S181:S182"/>
    <mergeCell ref="T181:T182"/>
    <mergeCell ref="K181:K182"/>
    <mergeCell ref="L181:L182"/>
    <mergeCell ref="M181:M182"/>
    <mergeCell ref="N181:N182"/>
    <mergeCell ref="O181:O182"/>
    <mergeCell ref="P181:P182"/>
    <mergeCell ref="Q181:Q182"/>
    <mergeCell ref="A181:A182"/>
    <mergeCell ref="B181:B182"/>
    <mergeCell ref="C181:C182"/>
    <mergeCell ref="D181:D182"/>
    <mergeCell ref="H181:H182"/>
    <mergeCell ref="I181:I182"/>
    <mergeCell ref="J181:J182"/>
    <mergeCell ref="R183:R184"/>
    <mergeCell ref="S183:S184"/>
    <mergeCell ref="T183:T184"/>
    <mergeCell ref="T185:T186"/>
    <mergeCell ref="K183:K184"/>
    <mergeCell ref="L183:L184"/>
    <mergeCell ref="M183:M184"/>
    <mergeCell ref="N183:N184"/>
    <mergeCell ref="O183:O184"/>
    <mergeCell ref="P183:P184"/>
    <mergeCell ref="Q183:Q184"/>
    <mergeCell ref="A183:A184"/>
    <mergeCell ref="B183:B184"/>
    <mergeCell ref="C183:C184"/>
    <mergeCell ref="D183:D184"/>
    <mergeCell ref="H183:H184"/>
    <mergeCell ref="I183:I184"/>
    <mergeCell ref="J183:J184"/>
    <mergeCell ref="A185:A186"/>
    <mergeCell ref="B185:B186"/>
    <mergeCell ref="C185:C186"/>
    <mergeCell ref="D185:D186"/>
    <mergeCell ref="H185:H186"/>
    <mergeCell ref="I185:I186"/>
    <mergeCell ref="J185:J186"/>
    <mergeCell ref="R191:R192"/>
    <mergeCell ref="S191:S192"/>
    <mergeCell ref="K191:K192"/>
    <mergeCell ref="L191:L192"/>
    <mergeCell ref="M191:M192"/>
    <mergeCell ref="N191:N192"/>
    <mergeCell ref="O191:O192"/>
    <mergeCell ref="P191:P192"/>
    <mergeCell ref="Q191:Q192"/>
    <mergeCell ref="R187:R188"/>
    <mergeCell ref="S187:S188"/>
    <mergeCell ref="T187:T188"/>
    <mergeCell ref="K187:K188"/>
    <mergeCell ref="L187:L188"/>
    <mergeCell ref="M187:M188"/>
    <mergeCell ref="N187:N188"/>
    <mergeCell ref="O187:O188"/>
    <mergeCell ref="P187:P188"/>
    <mergeCell ref="Q187:Q188"/>
    <mergeCell ref="A187:A188"/>
    <mergeCell ref="B187:B188"/>
    <mergeCell ref="C187:C188"/>
    <mergeCell ref="D187:D188"/>
    <mergeCell ref="H187:H188"/>
    <mergeCell ref="I187:I188"/>
    <mergeCell ref="J187:J188"/>
    <mergeCell ref="R189:R190"/>
    <mergeCell ref="S189:S190"/>
    <mergeCell ref="T189:T190"/>
    <mergeCell ref="T191:T192"/>
    <mergeCell ref="K189:K190"/>
    <mergeCell ref="L189:L190"/>
    <mergeCell ref="M189:M190"/>
    <mergeCell ref="N189:N190"/>
    <mergeCell ref="O189:O190"/>
    <mergeCell ref="P189:P190"/>
    <mergeCell ref="Q189:Q190"/>
    <mergeCell ref="A189:A190"/>
    <mergeCell ref="B189:B190"/>
    <mergeCell ref="C189:C190"/>
    <mergeCell ref="D189:D190"/>
    <mergeCell ref="H189:H190"/>
    <mergeCell ref="I189:I190"/>
    <mergeCell ref="J189:J190"/>
    <mergeCell ref="A191:A192"/>
    <mergeCell ref="B191:B192"/>
    <mergeCell ref="C191:C192"/>
    <mergeCell ref="D191:D192"/>
    <mergeCell ref="H191:H192"/>
    <mergeCell ref="I191:I192"/>
    <mergeCell ref="J191:J192"/>
    <mergeCell ref="R197:R198"/>
    <mergeCell ref="S197:S198"/>
    <mergeCell ref="K197:K198"/>
    <mergeCell ref="L197:L198"/>
    <mergeCell ref="M197:M198"/>
    <mergeCell ref="N197:N198"/>
    <mergeCell ref="O197:O198"/>
    <mergeCell ref="P197:P198"/>
    <mergeCell ref="Q197:Q198"/>
    <mergeCell ref="R193:R194"/>
    <mergeCell ref="S193:S194"/>
    <mergeCell ref="T193:T194"/>
    <mergeCell ref="K193:K194"/>
    <mergeCell ref="L193:L194"/>
    <mergeCell ref="M193:M194"/>
    <mergeCell ref="N193:N194"/>
    <mergeCell ref="O193:O194"/>
    <mergeCell ref="P193:P194"/>
    <mergeCell ref="Q193:Q194"/>
    <mergeCell ref="A193:A194"/>
    <mergeCell ref="B193:B194"/>
    <mergeCell ref="C193:C194"/>
    <mergeCell ref="D193:D194"/>
    <mergeCell ref="H193:H194"/>
    <mergeCell ref="I193:I194"/>
    <mergeCell ref="J193:J194"/>
    <mergeCell ref="R195:R196"/>
    <mergeCell ref="S195:S196"/>
    <mergeCell ref="T195:T196"/>
    <mergeCell ref="T197:T198"/>
    <mergeCell ref="K195:K196"/>
    <mergeCell ref="L195:L196"/>
    <mergeCell ref="M195:M196"/>
    <mergeCell ref="N195:N196"/>
    <mergeCell ref="O195:O196"/>
    <mergeCell ref="P195:P196"/>
    <mergeCell ref="Q195:Q196"/>
    <mergeCell ref="A195:A196"/>
    <mergeCell ref="B195:B196"/>
    <mergeCell ref="C195:C196"/>
    <mergeCell ref="D195:D196"/>
    <mergeCell ref="H195:H196"/>
    <mergeCell ref="I195:I196"/>
    <mergeCell ref="J195:J196"/>
    <mergeCell ref="A197:A198"/>
    <mergeCell ref="B197:B198"/>
    <mergeCell ref="C197:C198"/>
    <mergeCell ref="D197:D198"/>
    <mergeCell ref="H197:H198"/>
    <mergeCell ref="I197:I198"/>
    <mergeCell ref="J197:J198"/>
    <mergeCell ref="R203:R204"/>
    <mergeCell ref="S203:S204"/>
    <mergeCell ref="K203:K204"/>
    <mergeCell ref="L203:L204"/>
    <mergeCell ref="M203:M204"/>
    <mergeCell ref="N203:N204"/>
    <mergeCell ref="O203:O204"/>
    <mergeCell ref="P203:P204"/>
    <mergeCell ref="Q203:Q204"/>
    <mergeCell ref="R199:R200"/>
    <mergeCell ref="S199:S200"/>
    <mergeCell ref="T199:T200"/>
    <mergeCell ref="K199:K200"/>
    <mergeCell ref="L199:L200"/>
    <mergeCell ref="M199:M200"/>
    <mergeCell ref="N199:N200"/>
    <mergeCell ref="O199:O200"/>
    <mergeCell ref="P199:P200"/>
    <mergeCell ref="Q199:Q200"/>
    <mergeCell ref="A199:A200"/>
    <mergeCell ref="B199:B200"/>
    <mergeCell ref="C199:C200"/>
    <mergeCell ref="D199:D200"/>
    <mergeCell ref="H199:H200"/>
    <mergeCell ref="I199:I200"/>
    <mergeCell ref="J199:J200"/>
    <mergeCell ref="R201:R202"/>
    <mergeCell ref="S201:S202"/>
    <mergeCell ref="T201:T202"/>
    <mergeCell ref="T203:T204"/>
    <mergeCell ref="K201:K202"/>
    <mergeCell ref="L201:L202"/>
    <mergeCell ref="M201:M202"/>
    <mergeCell ref="N201:N202"/>
    <mergeCell ref="O201:O202"/>
    <mergeCell ref="P201:P202"/>
    <mergeCell ref="Q201:Q202"/>
    <mergeCell ref="A201:A202"/>
    <mergeCell ref="B201:B202"/>
    <mergeCell ref="C201:C202"/>
    <mergeCell ref="D201:D202"/>
    <mergeCell ref="H201:H202"/>
    <mergeCell ref="I201:I202"/>
    <mergeCell ref="J201:J202"/>
    <mergeCell ref="A203:A204"/>
    <mergeCell ref="B203:B204"/>
    <mergeCell ref="C203:C204"/>
    <mergeCell ref="D203:D204"/>
    <mergeCell ref="H203:H204"/>
    <mergeCell ref="I203:I204"/>
    <mergeCell ref="J203:J204"/>
    <mergeCell ref="R251:R252"/>
    <mergeCell ref="S251:S252"/>
    <mergeCell ref="K251:K252"/>
    <mergeCell ref="L251:L252"/>
    <mergeCell ref="M251:M252"/>
    <mergeCell ref="N251:N252"/>
    <mergeCell ref="O251:O252"/>
    <mergeCell ref="P251:P252"/>
    <mergeCell ref="Q251:Q252"/>
    <mergeCell ref="R247:R248"/>
    <mergeCell ref="S247:S248"/>
    <mergeCell ref="T247:T248"/>
    <mergeCell ref="K247:K248"/>
    <mergeCell ref="L247:L248"/>
    <mergeCell ref="M247:M248"/>
    <mergeCell ref="N247:N248"/>
    <mergeCell ref="O247:O248"/>
    <mergeCell ref="P247:P248"/>
    <mergeCell ref="Q247:Q248"/>
    <mergeCell ref="A247:A248"/>
    <mergeCell ref="B247:B248"/>
    <mergeCell ref="C247:C248"/>
    <mergeCell ref="D247:D248"/>
    <mergeCell ref="H247:H248"/>
    <mergeCell ref="I247:I248"/>
    <mergeCell ref="J247:J248"/>
    <mergeCell ref="R249:R250"/>
    <mergeCell ref="S249:S250"/>
    <mergeCell ref="T249:T250"/>
    <mergeCell ref="T251:T252"/>
    <mergeCell ref="K249:K250"/>
    <mergeCell ref="L249:L250"/>
    <mergeCell ref="M249:M250"/>
    <mergeCell ref="N249:N250"/>
    <mergeCell ref="O249:O250"/>
    <mergeCell ref="P249:P250"/>
    <mergeCell ref="Q249:Q250"/>
    <mergeCell ref="A249:A250"/>
    <mergeCell ref="B249:B250"/>
    <mergeCell ref="C249:C250"/>
    <mergeCell ref="D249:D250"/>
    <mergeCell ref="H249:H250"/>
    <mergeCell ref="I249:I250"/>
    <mergeCell ref="J249:J250"/>
    <mergeCell ref="A251:A252"/>
    <mergeCell ref="B251:B252"/>
    <mergeCell ref="C251:C252"/>
    <mergeCell ref="D251:D252"/>
    <mergeCell ref="H251:H252"/>
    <mergeCell ref="I251:I252"/>
    <mergeCell ref="J251:J252"/>
    <mergeCell ref="R257:R258"/>
    <mergeCell ref="S257:S258"/>
    <mergeCell ref="K257:K258"/>
    <mergeCell ref="L257:L258"/>
    <mergeCell ref="M257:M258"/>
    <mergeCell ref="N257:N258"/>
    <mergeCell ref="O257:O258"/>
    <mergeCell ref="P257:P258"/>
    <mergeCell ref="Q257:Q258"/>
    <mergeCell ref="R253:R254"/>
    <mergeCell ref="S253:S254"/>
    <mergeCell ref="T253:T254"/>
    <mergeCell ref="K253:K254"/>
    <mergeCell ref="L253:L254"/>
    <mergeCell ref="M253:M254"/>
    <mergeCell ref="N253:N254"/>
    <mergeCell ref="O253:O254"/>
    <mergeCell ref="P253:P254"/>
    <mergeCell ref="Q253:Q254"/>
    <mergeCell ref="A253:A254"/>
    <mergeCell ref="B253:B254"/>
    <mergeCell ref="C253:C254"/>
    <mergeCell ref="D253:D254"/>
    <mergeCell ref="H253:H254"/>
    <mergeCell ref="I253:I254"/>
    <mergeCell ref="J253:J254"/>
    <mergeCell ref="R255:R256"/>
    <mergeCell ref="S255:S256"/>
    <mergeCell ref="T255:T256"/>
    <mergeCell ref="T257:T258"/>
    <mergeCell ref="K255:K256"/>
    <mergeCell ref="L255:L256"/>
    <mergeCell ref="M255:M256"/>
    <mergeCell ref="N255:N256"/>
    <mergeCell ref="O255:O256"/>
    <mergeCell ref="P255:P256"/>
    <mergeCell ref="Q255:Q256"/>
    <mergeCell ref="A255:A256"/>
    <mergeCell ref="B255:B256"/>
    <mergeCell ref="C255:C256"/>
    <mergeCell ref="D255:D256"/>
    <mergeCell ref="H255:H256"/>
    <mergeCell ref="I255:I256"/>
    <mergeCell ref="J255:J256"/>
    <mergeCell ref="A257:A258"/>
    <mergeCell ref="B257:B258"/>
    <mergeCell ref="C257:C258"/>
    <mergeCell ref="D257:D258"/>
    <mergeCell ref="H257:H258"/>
    <mergeCell ref="I257:I258"/>
    <mergeCell ref="J257:J258"/>
    <mergeCell ref="R263:R264"/>
    <mergeCell ref="S263:S264"/>
    <mergeCell ref="K263:K264"/>
    <mergeCell ref="L263:L264"/>
    <mergeCell ref="M263:M264"/>
    <mergeCell ref="N263:N264"/>
    <mergeCell ref="O263:O264"/>
    <mergeCell ref="P263:P264"/>
    <mergeCell ref="Q263:Q264"/>
    <mergeCell ref="R259:R260"/>
    <mergeCell ref="S259:S260"/>
    <mergeCell ref="T259:T260"/>
    <mergeCell ref="K259:K260"/>
    <mergeCell ref="L259:L260"/>
    <mergeCell ref="M259:M260"/>
    <mergeCell ref="N259:N260"/>
    <mergeCell ref="O259:O260"/>
    <mergeCell ref="P259:P260"/>
    <mergeCell ref="Q259:Q260"/>
    <mergeCell ref="A259:A260"/>
    <mergeCell ref="B259:B260"/>
    <mergeCell ref="C259:C260"/>
    <mergeCell ref="D259:D260"/>
    <mergeCell ref="H259:H260"/>
    <mergeCell ref="I259:I260"/>
    <mergeCell ref="J259:J260"/>
    <mergeCell ref="R261:R262"/>
    <mergeCell ref="S261:S262"/>
    <mergeCell ref="T261:T262"/>
    <mergeCell ref="T263:T264"/>
    <mergeCell ref="K261:K262"/>
    <mergeCell ref="L261:L262"/>
    <mergeCell ref="M261:M262"/>
    <mergeCell ref="N261:N262"/>
    <mergeCell ref="O261:O262"/>
    <mergeCell ref="P261:P262"/>
    <mergeCell ref="Q261:Q262"/>
    <mergeCell ref="A261:A262"/>
    <mergeCell ref="B261:B262"/>
    <mergeCell ref="C261:C262"/>
    <mergeCell ref="D261:D262"/>
    <mergeCell ref="H261:H262"/>
    <mergeCell ref="I261:I262"/>
    <mergeCell ref="J261:J262"/>
    <mergeCell ref="A263:A264"/>
    <mergeCell ref="B263:B264"/>
    <mergeCell ref="C263:C264"/>
    <mergeCell ref="D263:D264"/>
    <mergeCell ref="H263:H264"/>
    <mergeCell ref="I263:I264"/>
    <mergeCell ref="J263:J264"/>
    <mergeCell ref="R269:R270"/>
    <mergeCell ref="S269:S270"/>
    <mergeCell ref="K269:K270"/>
    <mergeCell ref="L269:L270"/>
    <mergeCell ref="M269:M270"/>
    <mergeCell ref="N269:N270"/>
    <mergeCell ref="O269:O270"/>
    <mergeCell ref="P269:P270"/>
    <mergeCell ref="Q269:Q270"/>
    <mergeCell ref="R265:R266"/>
    <mergeCell ref="S265:S266"/>
    <mergeCell ref="T265:T266"/>
    <mergeCell ref="K265:K266"/>
    <mergeCell ref="L265:L266"/>
    <mergeCell ref="M265:M266"/>
    <mergeCell ref="N265:N266"/>
    <mergeCell ref="O265:O266"/>
    <mergeCell ref="P265:P266"/>
    <mergeCell ref="Q265:Q266"/>
    <mergeCell ref="A265:A266"/>
    <mergeCell ref="B265:B266"/>
    <mergeCell ref="C265:C266"/>
    <mergeCell ref="D265:D266"/>
    <mergeCell ref="H265:H266"/>
    <mergeCell ref="I265:I266"/>
    <mergeCell ref="J265:J266"/>
    <mergeCell ref="R267:R268"/>
    <mergeCell ref="S267:S268"/>
    <mergeCell ref="T267:T268"/>
    <mergeCell ref="T269:T270"/>
    <mergeCell ref="K267:K268"/>
    <mergeCell ref="L267:L268"/>
    <mergeCell ref="M267:M268"/>
    <mergeCell ref="N267:N268"/>
    <mergeCell ref="O267:O268"/>
    <mergeCell ref="P267:P268"/>
    <mergeCell ref="Q267:Q268"/>
    <mergeCell ref="A267:A268"/>
    <mergeCell ref="B267:B268"/>
    <mergeCell ref="C267:C268"/>
    <mergeCell ref="D267:D268"/>
    <mergeCell ref="H267:H268"/>
    <mergeCell ref="I267:I268"/>
    <mergeCell ref="J267:J268"/>
    <mergeCell ref="A269:A270"/>
    <mergeCell ref="B269:B270"/>
    <mergeCell ref="C269:C270"/>
    <mergeCell ref="D269:D270"/>
    <mergeCell ref="H269:H270"/>
    <mergeCell ref="I269:I270"/>
    <mergeCell ref="J269:J270"/>
    <mergeCell ref="R275:R276"/>
    <mergeCell ref="S275:S276"/>
    <mergeCell ref="K275:K276"/>
    <mergeCell ref="L275:L276"/>
    <mergeCell ref="M275:M276"/>
    <mergeCell ref="N275:N276"/>
    <mergeCell ref="O275:O276"/>
    <mergeCell ref="P275:P276"/>
    <mergeCell ref="Q275:Q276"/>
    <mergeCell ref="R271:R272"/>
    <mergeCell ref="S271:S272"/>
    <mergeCell ref="T271:T272"/>
    <mergeCell ref="K271:K272"/>
    <mergeCell ref="L271:L272"/>
    <mergeCell ref="M271:M272"/>
    <mergeCell ref="N271:N272"/>
    <mergeCell ref="O271:O272"/>
    <mergeCell ref="P271:P272"/>
    <mergeCell ref="Q271:Q272"/>
    <mergeCell ref="A271:A272"/>
    <mergeCell ref="B271:B272"/>
    <mergeCell ref="C271:C272"/>
    <mergeCell ref="D271:D272"/>
    <mergeCell ref="H271:H272"/>
    <mergeCell ref="I271:I272"/>
    <mergeCell ref="J271:J272"/>
    <mergeCell ref="R273:R274"/>
    <mergeCell ref="S273:S274"/>
    <mergeCell ref="T273:T274"/>
    <mergeCell ref="T275:T276"/>
    <mergeCell ref="K273:K274"/>
    <mergeCell ref="L273:L274"/>
    <mergeCell ref="M273:M274"/>
    <mergeCell ref="N273:N274"/>
    <mergeCell ref="O273:O274"/>
    <mergeCell ref="P273:P274"/>
    <mergeCell ref="Q273:Q274"/>
    <mergeCell ref="A273:A274"/>
    <mergeCell ref="B273:B274"/>
    <mergeCell ref="C273:C274"/>
    <mergeCell ref="D273:D274"/>
    <mergeCell ref="H273:H274"/>
    <mergeCell ref="I273:I274"/>
    <mergeCell ref="J273:J274"/>
    <mergeCell ref="A275:A276"/>
    <mergeCell ref="B275:B276"/>
    <mergeCell ref="C275:C276"/>
    <mergeCell ref="D275:D276"/>
    <mergeCell ref="H275:H276"/>
    <mergeCell ref="I275:I276"/>
    <mergeCell ref="J275:J276"/>
    <mergeCell ref="R281:R282"/>
    <mergeCell ref="S281:S282"/>
    <mergeCell ref="K281:K282"/>
    <mergeCell ref="L281:L282"/>
    <mergeCell ref="M281:M282"/>
    <mergeCell ref="N281:N282"/>
    <mergeCell ref="O281:O282"/>
    <mergeCell ref="P281:P282"/>
    <mergeCell ref="Q281:Q282"/>
    <mergeCell ref="R277:R278"/>
    <mergeCell ref="S277:S278"/>
    <mergeCell ref="T277:T278"/>
    <mergeCell ref="K277:K278"/>
    <mergeCell ref="L277:L278"/>
    <mergeCell ref="M277:M278"/>
    <mergeCell ref="N277:N278"/>
    <mergeCell ref="O277:O278"/>
    <mergeCell ref="P277:P278"/>
    <mergeCell ref="Q277:Q278"/>
    <mergeCell ref="A277:A278"/>
    <mergeCell ref="B277:B278"/>
    <mergeCell ref="C277:C278"/>
    <mergeCell ref="D277:D278"/>
    <mergeCell ref="H277:H278"/>
    <mergeCell ref="I277:I278"/>
    <mergeCell ref="J277:J278"/>
    <mergeCell ref="R279:R280"/>
    <mergeCell ref="S279:S280"/>
    <mergeCell ref="T279:T280"/>
    <mergeCell ref="T281:T282"/>
    <mergeCell ref="K279:K280"/>
    <mergeCell ref="L279:L280"/>
    <mergeCell ref="M279:M280"/>
    <mergeCell ref="N279:N280"/>
    <mergeCell ref="O279:O280"/>
    <mergeCell ref="P279:P280"/>
    <mergeCell ref="Q279:Q280"/>
    <mergeCell ref="A279:A280"/>
    <mergeCell ref="B279:B280"/>
    <mergeCell ref="C279:C280"/>
    <mergeCell ref="D279:D280"/>
    <mergeCell ref="H279:H280"/>
    <mergeCell ref="I279:I280"/>
    <mergeCell ref="J279:J280"/>
    <mergeCell ref="A281:A282"/>
    <mergeCell ref="B281:B282"/>
    <mergeCell ref="C281:C282"/>
    <mergeCell ref="D281:D282"/>
    <mergeCell ref="H281:H282"/>
    <mergeCell ref="I281:I282"/>
    <mergeCell ref="J281:J282"/>
    <mergeCell ref="R29:R30"/>
    <mergeCell ref="S29:S30"/>
    <mergeCell ref="K29:K30"/>
    <mergeCell ref="L29:L30"/>
    <mergeCell ref="M29:M30"/>
    <mergeCell ref="N29:N30"/>
    <mergeCell ref="O29:O30"/>
    <mergeCell ref="P29:P30"/>
    <mergeCell ref="Q29:Q30"/>
    <mergeCell ref="R25:R26"/>
    <mergeCell ref="S25:S26"/>
    <mergeCell ref="T25:T26"/>
    <mergeCell ref="K25:K26"/>
    <mergeCell ref="L25:L26"/>
    <mergeCell ref="M25:M26"/>
    <mergeCell ref="N25:N26"/>
    <mergeCell ref="O25:O26"/>
    <mergeCell ref="P25:P26"/>
    <mergeCell ref="Q25:Q26"/>
    <mergeCell ref="A25:A26"/>
    <mergeCell ref="B25:B26"/>
    <mergeCell ref="C25:C26"/>
    <mergeCell ref="D25:D26"/>
    <mergeCell ref="H25:H26"/>
    <mergeCell ref="I25:I26"/>
    <mergeCell ref="J25:J26"/>
    <mergeCell ref="R27:R28"/>
    <mergeCell ref="S27:S28"/>
    <mergeCell ref="T27:T28"/>
    <mergeCell ref="T29:T30"/>
    <mergeCell ref="K27:K28"/>
    <mergeCell ref="L27:L28"/>
    <mergeCell ref="M27:M28"/>
    <mergeCell ref="N27:N28"/>
    <mergeCell ref="O27:O28"/>
    <mergeCell ref="P27:P28"/>
    <mergeCell ref="Q27:Q28"/>
    <mergeCell ref="A27:A28"/>
    <mergeCell ref="B27:B28"/>
    <mergeCell ref="C27:C28"/>
    <mergeCell ref="D27:D28"/>
    <mergeCell ref="H27:H28"/>
    <mergeCell ref="I27:I28"/>
    <mergeCell ref="J27:J28"/>
    <mergeCell ref="A29:A30"/>
    <mergeCell ref="B29:B30"/>
    <mergeCell ref="C29:C30"/>
    <mergeCell ref="D29:D30"/>
    <mergeCell ref="H29:H30"/>
    <mergeCell ref="I29:I30"/>
    <mergeCell ref="J29:J30"/>
    <mergeCell ref="R35:R36"/>
    <mergeCell ref="S35:S36"/>
    <mergeCell ref="K35:K36"/>
    <mergeCell ref="L35:L36"/>
    <mergeCell ref="M35:M36"/>
    <mergeCell ref="N35:N36"/>
    <mergeCell ref="O35:O36"/>
    <mergeCell ref="P35:P36"/>
    <mergeCell ref="Q35:Q36"/>
    <mergeCell ref="R31:R32"/>
    <mergeCell ref="S31:S32"/>
    <mergeCell ref="T31:T32"/>
    <mergeCell ref="K31:K32"/>
    <mergeCell ref="L31:L32"/>
    <mergeCell ref="M31:M32"/>
    <mergeCell ref="N31:N32"/>
    <mergeCell ref="O31:O32"/>
    <mergeCell ref="P31:P32"/>
    <mergeCell ref="Q31:Q32"/>
    <mergeCell ref="A31:A32"/>
    <mergeCell ref="B31:B32"/>
    <mergeCell ref="C31:C32"/>
    <mergeCell ref="D31:D32"/>
    <mergeCell ref="H31:H32"/>
    <mergeCell ref="I31:I32"/>
    <mergeCell ref="J31:J32"/>
    <mergeCell ref="R33:R34"/>
    <mergeCell ref="S33:S34"/>
    <mergeCell ref="T33:T34"/>
    <mergeCell ref="T35:T36"/>
    <mergeCell ref="K33:K34"/>
    <mergeCell ref="L33:L34"/>
    <mergeCell ref="M33:M34"/>
    <mergeCell ref="N33:N34"/>
    <mergeCell ref="O33:O34"/>
    <mergeCell ref="P33:P34"/>
    <mergeCell ref="Q33:Q34"/>
    <mergeCell ref="A33:A34"/>
    <mergeCell ref="B33:B34"/>
    <mergeCell ref="C33:C34"/>
    <mergeCell ref="D33:D34"/>
    <mergeCell ref="H33:H34"/>
    <mergeCell ref="I33:I34"/>
    <mergeCell ref="J33:J34"/>
    <mergeCell ref="A35:A36"/>
    <mergeCell ref="B35:B36"/>
    <mergeCell ref="C35:C36"/>
    <mergeCell ref="D35:D36"/>
    <mergeCell ref="H35:H36"/>
    <mergeCell ref="I35:I36"/>
    <mergeCell ref="J35:J36"/>
    <mergeCell ref="R41:R42"/>
    <mergeCell ref="S41:S42"/>
    <mergeCell ref="K41:K42"/>
    <mergeCell ref="L41:L42"/>
    <mergeCell ref="M41:M42"/>
    <mergeCell ref="N41:N42"/>
    <mergeCell ref="O41:O42"/>
    <mergeCell ref="P41:P42"/>
    <mergeCell ref="Q41:Q42"/>
    <mergeCell ref="R37:R38"/>
    <mergeCell ref="S37:S38"/>
    <mergeCell ref="T37:T38"/>
    <mergeCell ref="K37:K38"/>
    <mergeCell ref="L37:L38"/>
    <mergeCell ref="M37:M38"/>
    <mergeCell ref="N37:N38"/>
    <mergeCell ref="O37:O38"/>
    <mergeCell ref="P37:P38"/>
    <mergeCell ref="Q37:Q38"/>
    <mergeCell ref="A37:A38"/>
    <mergeCell ref="B37:B38"/>
    <mergeCell ref="C37:C38"/>
    <mergeCell ref="D37:D38"/>
    <mergeCell ref="H37:H38"/>
    <mergeCell ref="I37:I38"/>
    <mergeCell ref="J37:J38"/>
    <mergeCell ref="R39:R40"/>
    <mergeCell ref="S39:S40"/>
    <mergeCell ref="T39:T40"/>
    <mergeCell ref="T41:T42"/>
    <mergeCell ref="K39:K40"/>
    <mergeCell ref="L39:L40"/>
    <mergeCell ref="M39:M40"/>
    <mergeCell ref="N39:N40"/>
    <mergeCell ref="O39:O40"/>
    <mergeCell ref="P39:P40"/>
    <mergeCell ref="Q39:Q40"/>
    <mergeCell ref="A39:A40"/>
    <mergeCell ref="B39:B40"/>
    <mergeCell ref="C39:C40"/>
    <mergeCell ref="D39:D40"/>
    <mergeCell ref="H39:H40"/>
    <mergeCell ref="I39:I40"/>
    <mergeCell ref="J39:J40"/>
    <mergeCell ref="A41:A42"/>
    <mergeCell ref="B41:B42"/>
    <mergeCell ref="C41:C42"/>
    <mergeCell ref="D41:D42"/>
    <mergeCell ref="H41:H42"/>
    <mergeCell ref="I41:I42"/>
    <mergeCell ref="J41:J42"/>
    <mergeCell ref="R283:R284"/>
    <mergeCell ref="S283:S284"/>
    <mergeCell ref="T283:T284"/>
    <mergeCell ref="K283:K284"/>
    <mergeCell ref="L283:L284"/>
    <mergeCell ref="M283:M284"/>
    <mergeCell ref="N283:N284"/>
    <mergeCell ref="O283:O284"/>
    <mergeCell ref="P283:P284"/>
    <mergeCell ref="Q283:Q284"/>
    <mergeCell ref="A285:G285"/>
    <mergeCell ref="I285:J285"/>
    <mergeCell ref="K285:L285"/>
    <mergeCell ref="M285:N285"/>
    <mergeCell ref="O285:P285"/>
    <mergeCell ref="Q285:R285"/>
    <mergeCell ref="S285:T285"/>
    <mergeCell ref="I286:R286"/>
    <mergeCell ref="A283:A284"/>
    <mergeCell ref="B283:B284"/>
    <mergeCell ref="C283:C284"/>
    <mergeCell ref="D283:D284"/>
    <mergeCell ref="H283:H284"/>
    <mergeCell ref="I283:I284"/>
    <mergeCell ref="J283:J284"/>
    <mergeCell ref="R209:R210"/>
    <mergeCell ref="S209:S210"/>
    <mergeCell ref="K209:K210"/>
    <mergeCell ref="L209:L210"/>
    <mergeCell ref="M209:M210"/>
    <mergeCell ref="N209:N210"/>
    <mergeCell ref="O209:O210"/>
    <mergeCell ref="P209:P210"/>
    <mergeCell ref="Q209:Q210"/>
    <mergeCell ref="R205:R206"/>
    <mergeCell ref="S205:S206"/>
    <mergeCell ref="T205:T206"/>
    <mergeCell ref="K205:K206"/>
    <mergeCell ref="L205:L206"/>
    <mergeCell ref="M205:M206"/>
    <mergeCell ref="N205:N206"/>
    <mergeCell ref="O205:O206"/>
    <mergeCell ref="P205:P206"/>
    <mergeCell ref="Q205:Q206"/>
    <mergeCell ref="A205:A206"/>
    <mergeCell ref="B205:B206"/>
    <mergeCell ref="C205:C206"/>
    <mergeCell ref="D205:D206"/>
    <mergeCell ref="H205:H206"/>
    <mergeCell ref="I205:I206"/>
    <mergeCell ref="J205:J206"/>
    <mergeCell ref="R207:R208"/>
    <mergeCell ref="S207:S208"/>
    <mergeCell ref="T207:T208"/>
    <mergeCell ref="T209:T210"/>
    <mergeCell ref="K207:K208"/>
    <mergeCell ref="L207:L208"/>
    <mergeCell ref="M207:M208"/>
    <mergeCell ref="N207:N208"/>
    <mergeCell ref="O207:O208"/>
    <mergeCell ref="P207:P208"/>
    <mergeCell ref="Q207:Q208"/>
    <mergeCell ref="A207:A208"/>
    <mergeCell ref="B207:B208"/>
    <mergeCell ref="C207:C208"/>
    <mergeCell ref="D207:D208"/>
    <mergeCell ref="H207:H208"/>
    <mergeCell ref="I207:I208"/>
    <mergeCell ref="J207:J208"/>
    <mergeCell ref="A209:A210"/>
    <mergeCell ref="B209:B210"/>
    <mergeCell ref="C209:C210"/>
    <mergeCell ref="D209:D210"/>
    <mergeCell ref="H209:H210"/>
    <mergeCell ref="I209:I210"/>
    <mergeCell ref="J209:J210"/>
    <mergeCell ref="R215:R216"/>
    <mergeCell ref="S215:S216"/>
    <mergeCell ref="K215:K216"/>
    <mergeCell ref="L215:L216"/>
    <mergeCell ref="M215:M216"/>
    <mergeCell ref="N215:N216"/>
    <mergeCell ref="O215:O216"/>
    <mergeCell ref="P215:P216"/>
    <mergeCell ref="Q215:Q216"/>
    <mergeCell ref="R211:R212"/>
    <mergeCell ref="S211:S212"/>
    <mergeCell ref="T211:T212"/>
    <mergeCell ref="K211:K212"/>
    <mergeCell ref="L211:L212"/>
    <mergeCell ref="M211:M212"/>
    <mergeCell ref="N211:N212"/>
    <mergeCell ref="O211:O212"/>
    <mergeCell ref="P211:P212"/>
    <mergeCell ref="Q211:Q212"/>
    <mergeCell ref="A211:A212"/>
    <mergeCell ref="B211:B212"/>
    <mergeCell ref="C211:C212"/>
    <mergeCell ref="D211:D212"/>
    <mergeCell ref="H211:H212"/>
    <mergeCell ref="I211:I212"/>
    <mergeCell ref="J211:J212"/>
    <mergeCell ref="R213:R214"/>
    <mergeCell ref="S213:S214"/>
    <mergeCell ref="T213:T214"/>
    <mergeCell ref="T215:T216"/>
    <mergeCell ref="K213:K214"/>
    <mergeCell ref="L213:L214"/>
    <mergeCell ref="M213:M214"/>
    <mergeCell ref="N213:N214"/>
    <mergeCell ref="O213:O214"/>
    <mergeCell ref="P213:P214"/>
    <mergeCell ref="Q213:Q214"/>
    <mergeCell ref="A213:A214"/>
    <mergeCell ref="B213:B214"/>
    <mergeCell ref="C213:C214"/>
    <mergeCell ref="D213:D214"/>
    <mergeCell ref="H213:H214"/>
    <mergeCell ref="I213:I214"/>
    <mergeCell ref="J213:J214"/>
    <mergeCell ref="A215:A216"/>
    <mergeCell ref="B215:B216"/>
    <mergeCell ref="C215:C216"/>
    <mergeCell ref="D215:D216"/>
    <mergeCell ref="H215:H216"/>
    <mergeCell ref="I215:I216"/>
    <mergeCell ref="J215:J216"/>
    <mergeCell ref="R221:R222"/>
    <mergeCell ref="S221:S222"/>
    <mergeCell ref="K221:K222"/>
    <mergeCell ref="L221:L222"/>
    <mergeCell ref="M221:M222"/>
    <mergeCell ref="N221:N222"/>
    <mergeCell ref="O221:O222"/>
    <mergeCell ref="P221:P222"/>
    <mergeCell ref="Q221:Q222"/>
    <mergeCell ref="R217:R218"/>
    <mergeCell ref="S217:S218"/>
    <mergeCell ref="T217:T218"/>
    <mergeCell ref="K217:K218"/>
    <mergeCell ref="L217:L218"/>
    <mergeCell ref="M217:M218"/>
    <mergeCell ref="N217:N218"/>
    <mergeCell ref="O217:O218"/>
    <mergeCell ref="P217:P218"/>
    <mergeCell ref="Q217:Q218"/>
    <mergeCell ref="A217:A218"/>
    <mergeCell ref="B217:B218"/>
    <mergeCell ref="C217:C218"/>
    <mergeCell ref="D217:D218"/>
    <mergeCell ref="H217:H218"/>
    <mergeCell ref="I217:I218"/>
    <mergeCell ref="J217:J218"/>
    <mergeCell ref="R219:R220"/>
    <mergeCell ref="S219:S220"/>
    <mergeCell ref="T219:T220"/>
    <mergeCell ref="T221:T222"/>
    <mergeCell ref="K219:K220"/>
    <mergeCell ref="L219:L220"/>
    <mergeCell ref="M219:M220"/>
    <mergeCell ref="N219:N220"/>
    <mergeCell ref="O219:O220"/>
    <mergeCell ref="P219:P220"/>
    <mergeCell ref="Q219:Q220"/>
    <mergeCell ref="A219:A220"/>
    <mergeCell ref="B219:B220"/>
    <mergeCell ref="C219:C220"/>
    <mergeCell ref="D219:D220"/>
    <mergeCell ref="H219:H220"/>
    <mergeCell ref="I219:I220"/>
    <mergeCell ref="J219:J220"/>
    <mergeCell ref="A221:A222"/>
    <mergeCell ref="B221:B222"/>
    <mergeCell ref="C221:C222"/>
    <mergeCell ref="D221:D222"/>
    <mergeCell ref="H221:H222"/>
    <mergeCell ref="I221:I222"/>
    <mergeCell ref="J221:J222"/>
    <mergeCell ref="R227:R228"/>
    <mergeCell ref="S227:S228"/>
    <mergeCell ref="K227:K228"/>
    <mergeCell ref="L227:L228"/>
    <mergeCell ref="M227:M228"/>
    <mergeCell ref="N227:N228"/>
    <mergeCell ref="O227:O228"/>
    <mergeCell ref="P227:P228"/>
    <mergeCell ref="Q227:Q228"/>
    <mergeCell ref="R223:R224"/>
    <mergeCell ref="S223:S224"/>
    <mergeCell ref="T223:T224"/>
    <mergeCell ref="K223:K224"/>
    <mergeCell ref="L223:L224"/>
    <mergeCell ref="M223:M224"/>
    <mergeCell ref="N223:N224"/>
    <mergeCell ref="O223:O224"/>
    <mergeCell ref="P223:P224"/>
    <mergeCell ref="Q223:Q224"/>
    <mergeCell ref="A223:A224"/>
    <mergeCell ref="B223:B224"/>
    <mergeCell ref="C223:C224"/>
    <mergeCell ref="D223:D224"/>
    <mergeCell ref="H223:H224"/>
    <mergeCell ref="I223:I224"/>
    <mergeCell ref="J223:J224"/>
    <mergeCell ref="R225:R226"/>
    <mergeCell ref="S225:S226"/>
    <mergeCell ref="T225:T226"/>
    <mergeCell ref="T227:T228"/>
    <mergeCell ref="K225:K226"/>
    <mergeCell ref="L225:L226"/>
    <mergeCell ref="M225:M226"/>
    <mergeCell ref="N225:N226"/>
    <mergeCell ref="O225:O226"/>
    <mergeCell ref="P225:P226"/>
    <mergeCell ref="Q225:Q226"/>
    <mergeCell ref="A225:A226"/>
    <mergeCell ref="B225:B226"/>
    <mergeCell ref="C225:C226"/>
    <mergeCell ref="D225:D226"/>
    <mergeCell ref="H225:H226"/>
    <mergeCell ref="I225:I226"/>
    <mergeCell ref="J225:J226"/>
    <mergeCell ref="A227:A228"/>
    <mergeCell ref="B227:B228"/>
    <mergeCell ref="C227:C228"/>
    <mergeCell ref="D227:D228"/>
    <mergeCell ref="H227:H228"/>
    <mergeCell ref="I227:I228"/>
    <mergeCell ref="J227:J228"/>
    <mergeCell ref="R233:R234"/>
    <mergeCell ref="S233:S234"/>
    <mergeCell ref="K233:K234"/>
    <mergeCell ref="L233:L234"/>
    <mergeCell ref="M233:M234"/>
    <mergeCell ref="N233:N234"/>
    <mergeCell ref="O233:O234"/>
    <mergeCell ref="P233:P234"/>
    <mergeCell ref="Q233:Q234"/>
    <mergeCell ref="R229:R230"/>
    <mergeCell ref="S229:S230"/>
    <mergeCell ref="T229:T230"/>
    <mergeCell ref="K229:K230"/>
    <mergeCell ref="L229:L230"/>
    <mergeCell ref="M229:M230"/>
    <mergeCell ref="N229:N230"/>
    <mergeCell ref="O229:O230"/>
    <mergeCell ref="P229:P230"/>
    <mergeCell ref="Q229:Q230"/>
    <mergeCell ref="A229:A230"/>
    <mergeCell ref="B229:B230"/>
    <mergeCell ref="C229:C230"/>
    <mergeCell ref="D229:D230"/>
    <mergeCell ref="H229:H230"/>
    <mergeCell ref="I229:I230"/>
    <mergeCell ref="J229:J230"/>
    <mergeCell ref="R231:R232"/>
    <mergeCell ref="S231:S232"/>
    <mergeCell ref="T231:T232"/>
    <mergeCell ref="T233:T234"/>
    <mergeCell ref="K231:K232"/>
    <mergeCell ref="L231:L232"/>
    <mergeCell ref="M231:M232"/>
    <mergeCell ref="N231:N232"/>
    <mergeCell ref="O231:O232"/>
    <mergeCell ref="P231:P232"/>
    <mergeCell ref="Q231:Q232"/>
    <mergeCell ref="A231:A232"/>
    <mergeCell ref="B231:B232"/>
    <mergeCell ref="C231:C232"/>
    <mergeCell ref="D231:D232"/>
    <mergeCell ref="H231:H232"/>
    <mergeCell ref="I231:I232"/>
    <mergeCell ref="J231:J232"/>
    <mergeCell ref="A233:A234"/>
    <mergeCell ref="B233:B234"/>
    <mergeCell ref="C233:C234"/>
    <mergeCell ref="D233:D234"/>
    <mergeCell ref="H233:H234"/>
    <mergeCell ref="I233:I234"/>
    <mergeCell ref="J233:J234"/>
    <mergeCell ref="R239:R240"/>
    <mergeCell ref="S239:S240"/>
    <mergeCell ref="K239:K240"/>
    <mergeCell ref="L239:L240"/>
    <mergeCell ref="M239:M240"/>
    <mergeCell ref="N239:N240"/>
    <mergeCell ref="O239:O240"/>
    <mergeCell ref="P239:P240"/>
    <mergeCell ref="Q239:Q240"/>
    <mergeCell ref="R235:R236"/>
    <mergeCell ref="S235:S236"/>
    <mergeCell ref="T235:T236"/>
    <mergeCell ref="K235:K236"/>
    <mergeCell ref="L235:L236"/>
    <mergeCell ref="M235:M236"/>
    <mergeCell ref="N235:N236"/>
    <mergeCell ref="O235:O236"/>
    <mergeCell ref="P235:P236"/>
    <mergeCell ref="Q235:Q236"/>
    <mergeCell ref="A235:A236"/>
    <mergeCell ref="B235:B236"/>
    <mergeCell ref="C235:C236"/>
    <mergeCell ref="D235:D236"/>
    <mergeCell ref="H235:H236"/>
    <mergeCell ref="I235:I236"/>
    <mergeCell ref="J235:J236"/>
    <mergeCell ref="R237:R238"/>
    <mergeCell ref="S237:S238"/>
    <mergeCell ref="T237:T238"/>
    <mergeCell ref="T239:T240"/>
    <mergeCell ref="K237:K238"/>
    <mergeCell ref="L237:L238"/>
    <mergeCell ref="M237:M238"/>
    <mergeCell ref="N237:N238"/>
    <mergeCell ref="O237:O238"/>
    <mergeCell ref="P237:P238"/>
    <mergeCell ref="Q237:Q238"/>
    <mergeCell ref="A237:A238"/>
    <mergeCell ref="B237:B238"/>
    <mergeCell ref="C237:C238"/>
    <mergeCell ref="D237:D238"/>
    <mergeCell ref="H237:H238"/>
    <mergeCell ref="I237:I238"/>
    <mergeCell ref="J237:J238"/>
    <mergeCell ref="A239:A240"/>
    <mergeCell ref="B239:B240"/>
    <mergeCell ref="C239:C240"/>
    <mergeCell ref="D239:D240"/>
    <mergeCell ref="H239:H240"/>
    <mergeCell ref="I239:I240"/>
    <mergeCell ref="J239:J240"/>
    <mergeCell ref="R245:R246"/>
    <mergeCell ref="S245:S246"/>
    <mergeCell ref="K245:K246"/>
    <mergeCell ref="L245:L246"/>
    <mergeCell ref="M245:M246"/>
    <mergeCell ref="N245:N246"/>
    <mergeCell ref="O245:O246"/>
    <mergeCell ref="P245:P246"/>
    <mergeCell ref="Q245:Q246"/>
    <mergeCell ref="R241:R242"/>
    <mergeCell ref="S241:S242"/>
    <mergeCell ref="T241:T242"/>
    <mergeCell ref="K241:K242"/>
    <mergeCell ref="L241:L242"/>
    <mergeCell ref="M241:M242"/>
    <mergeCell ref="N241:N242"/>
    <mergeCell ref="O241:O242"/>
    <mergeCell ref="P241:P242"/>
    <mergeCell ref="Q241:Q242"/>
    <mergeCell ref="A241:A242"/>
    <mergeCell ref="B241:B242"/>
    <mergeCell ref="C241:C242"/>
    <mergeCell ref="D241:D242"/>
    <mergeCell ref="H241:H242"/>
    <mergeCell ref="I241:I242"/>
    <mergeCell ref="J241:J242"/>
    <mergeCell ref="R243:R244"/>
    <mergeCell ref="S243:S244"/>
    <mergeCell ref="T243:T244"/>
    <mergeCell ref="T245:T246"/>
    <mergeCell ref="K243:K244"/>
    <mergeCell ref="L243:L244"/>
    <mergeCell ref="M243:M244"/>
    <mergeCell ref="N243:N244"/>
    <mergeCell ref="O243:O244"/>
    <mergeCell ref="P243:P244"/>
    <mergeCell ref="Q243:Q244"/>
    <mergeCell ref="A243:A244"/>
    <mergeCell ref="B243:B244"/>
    <mergeCell ref="C243:C244"/>
    <mergeCell ref="D243:D244"/>
    <mergeCell ref="H243:H244"/>
    <mergeCell ref="I243:I244"/>
    <mergeCell ref="J243:J244"/>
    <mergeCell ref="A245:A246"/>
    <mergeCell ref="B245:B246"/>
    <mergeCell ref="C245:C246"/>
    <mergeCell ref="D245:D246"/>
    <mergeCell ref="H245:H246"/>
    <mergeCell ref="I245:I246"/>
    <mergeCell ref="J245:J246"/>
  </mergeCells>
  <printOptions/>
  <pageMargins bottom="0.75" footer="0.0" header="0.0" left="0.7" right="0.7" top="0.75"/>
  <pageSetup orientation="landscape"/>
  <drawing r:id="rId1"/>
</worksheet>
</file>