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\\SERVILICITA\Documents\2. Licitações GERAIS\Licitações 2026\01 - LICITAÇÕES EM ANDAMENTO 2026\Pregão\PREGÃO ELETRÔNICO 006-2026 - FARMACEUTICO\DOCUMENTAÇÃO\"/>
    </mc:Choice>
  </mc:AlternateContent>
  <xr:revisionPtr revIDLastSave="0" documentId="13_ncr:1_{D1DC51DE-4547-45CD-A200-976583A3CD0D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Custo por trabalhador" sheetId="2" r:id="rId1"/>
    <sheet name="Planilha de Custos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7" i="2" l="1"/>
  <c r="D28" i="2"/>
  <c r="D11" i="2" l="1"/>
  <c r="B53" i="2" l="1"/>
  <c r="C61" i="2" l="1"/>
  <c r="C34" i="2" l="1"/>
  <c r="D42" i="2"/>
  <c r="C42" i="2"/>
  <c r="C38" i="2"/>
  <c r="B28" i="2"/>
  <c r="C19" i="2"/>
  <c r="C16" i="2"/>
  <c r="C28" i="2"/>
  <c r="E28" i="2" l="1"/>
  <c r="E19" i="2"/>
  <c r="C23" i="2" s="1"/>
  <c r="E16" i="2" l="1"/>
  <c r="B23" i="2" s="1"/>
  <c r="D23" i="2" s="1"/>
  <c r="B83" i="2" l="1"/>
  <c r="B38" i="2"/>
  <c r="D38" i="2" s="1"/>
  <c r="C46" i="2" s="1"/>
  <c r="B42" i="2"/>
  <c r="E42" i="2" s="1"/>
  <c r="D46" i="2" s="1"/>
  <c r="B34" i="2"/>
  <c r="D34" i="2" s="1"/>
  <c r="B46" i="2" s="1"/>
  <c r="E46" i="2" l="1"/>
  <c r="B57" i="2" l="1"/>
  <c r="D57" i="2" s="1"/>
  <c r="B65" i="2" s="1"/>
  <c r="B61" i="2"/>
  <c r="D61" i="2" s="1"/>
  <c r="C65" i="2" s="1"/>
  <c r="B70" i="2"/>
  <c r="D78" i="2"/>
  <c r="B85" i="2" s="1"/>
  <c r="D65" i="2" l="1"/>
  <c r="C70" i="2" s="1"/>
  <c r="D70" i="2" s="1"/>
  <c r="B84" i="2" s="1"/>
  <c r="B86" i="2" s="1"/>
</calcChain>
</file>

<file path=xl/sharedStrings.xml><?xml version="1.0" encoding="utf-8"?>
<sst xmlns="http://schemas.openxmlformats.org/spreadsheetml/2006/main" count="284" uniqueCount="134">
  <si>
    <t>SALÁRIO BASE</t>
  </si>
  <si>
    <t>Base de cálculo</t>
  </si>
  <si>
    <t>Percentual</t>
  </si>
  <si>
    <t>Categoria</t>
  </si>
  <si>
    <t>Valor</t>
  </si>
  <si>
    <t>MÓDULO 1 - REMUNERAÇÃO</t>
  </si>
  <si>
    <t>ADICIONAL NOTURNO</t>
  </si>
  <si>
    <t>ADICIONAL POR TRABALHO NOTURNO</t>
  </si>
  <si>
    <t>Base de Cálculo</t>
  </si>
  <si>
    <t>Proporção</t>
  </si>
  <si>
    <t>HORA NOTURNA REDUZIDA</t>
  </si>
  <si>
    <t>Adicional Noturno</t>
  </si>
  <si>
    <t>Hora Noturna
Reduzida</t>
  </si>
  <si>
    <t>Salário Base</t>
  </si>
  <si>
    <t>Total</t>
  </si>
  <si>
    <t>ADICIONAL DE FÉRIAS - 1/3 CONSTITUCIONAL</t>
  </si>
  <si>
    <t>Alíquota Adicional</t>
  </si>
  <si>
    <t>1/3 Constitucional</t>
  </si>
  <si>
    <t>Férias</t>
  </si>
  <si>
    <t>SUBMÓDULO 2.2 - ENCARGOS PREVIDENCIÁRIOS E FGTS</t>
  </si>
  <si>
    <t>COMPOSIÇÃO DO GPS E FGTS</t>
  </si>
  <si>
    <t>Encargos</t>
  </si>
  <si>
    <t>INSS - empregador</t>
  </si>
  <si>
    <t>SEBRAE</t>
  </si>
  <si>
    <t>INCRA</t>
  </si>
  <si>
    <t>FGTS</t>
  </si>
  <si>
    <t>TOTAL</t>
  </si>
  <si>
    <t>GPS - GUIA DA PREVIDÊNCIA SOCIAL</t>
  </si>
  <si>
    <t>FGTS - FUNDO DE GARANTIA POR TEMPO DE SERVIÇO</t>
  </si>
  <si>
    <t>GPS</t>
  </si>
  <si>
    <t>Submódulo 2.1</t>
  </si>
  <si>
    <t>Submódulo 2.2</t>
  </si>
  <si>
    <t>MÓDULO 6 - CUSTOS INDIRETOS, TRIBUTOS E LUCRO</t>
  </si>
  <si>
    <t>Módulo</t>
  </si>
  <si>
    <t>Remuneração</t>
  </si>
  <si>
    <t>Insumos Diversos</t>
  </si>
  <si>
    <t>Custos Indiretos, Tributos e Lucro</t>
  </si>
  <si>
    <t xml:space="preserve">Férias </t>
  </si>
  <si>
    <t>13° Salário</t>
  </si>
  <si>
    <t>MÓDULO 2 - ENCARGOS E BENEFÍCIOS (ANUAIS, MENSAIS E DIÁRIOS)</t>
  </si>
  <si>
    <t>Provisionamento Mensal</t>
  </si>
  <si>
    <t>SUBMÓDULO 2.1 – 13° SALÁRIO, FÉRIAS E ADICIONAL DE FÉRIAS</t>
  </si>
  <si>
    <t>13° SALÁRIO
Previsto no Decreto 57.155, de 1965.</t>
  </si>
  <si>
    <t>FÉRIAS
Previsto no art. 7° da Constituição Federal</t>
  </si>
  <si>
    <t>Adicional de Periculosidade ou Insalubridade</t>
  </si>
  <si>
    <t>Custos Indiretos</t>
  </si>
  <si>
    <t>Tributos</t>
  </si>
  <si>
    <t>Lucro</t>
  </si>
  <si>
    <t>CUSTO DO TRABALHADOR</t>
  </si>
  <si>
    <t>CUSTO TOTAL POR TRABALHADOR</t>
  </si>
  <si>
    <t>Módulo 1 - Composição da Remuneração</t>
  </si>
  <si>
    <t>Composição da Remuneração</t>
  </si>
  <si>
    <t>Valor (R$)</t>
  </si>
  <si>
    <t>A</t>
  </si>
  <si>
    <t>Salário-Base</t>
  </si>
  <si>
    <t>B</t>
  </si>
  <si>
    <t>Adicional de Periculosidade</t>
  </si>
  <si>
    <t>C</t>
  </si>
  <si>
    <t>Adicional de Insalubridade</t>
  </si>
  <si>
    <t>D</t>
  </si>
  <si>
    <t>E</t>
  </si>
  <si>
    <t>Adicional de Hora Noturna Reduzida</t>
  </si>
  <si>
    <t>F</t>
  </si>
  <si>
    <t>G</t>
  </si>
  <si>
    <t>Outros (especificar)</t>
  </si>
  <si>
    <t>Módulo 2 - Encargos e Benefícios Anuais, Mensais e Diários</t>
  </si>
  <si>
    <t>Submódulo 2.1 - 13º (décimo terceiro) Salário, Férias e Adicional de Férias</t>
  </si>
  <si>
    <t>2.1</t>
  </si>
  <si>
    <t>13º (décimo terceiro) Salário, Férias e Adicional de Férias</t>
  </si>
  <si>
    <t>13º (décimo terceiro) Salário</t>
  </si>
  <si>
    <t>Férias e Adicional de Férias</t>
  </si>
  <si>
    <t>Submódulo 2.2 - Encargos Previdenciários (GPS), Fundo de Garantia por Tempo de Serviço (FGTS) e outras contribuições.</t>
  </si>
  <si>
    <t>2.2</t>
  </si>
  <si>
    <t>GPS, FGTS e outras contribuições</t>
  </si>
  <si>
    <t>Percentual (%)</t>
  </si>
  <si>
    <t>INSS</t>
  </si>
  <si>
    <t>Salário Educação</t>
  </si>
  <si>
    <t>SAT</t>
  </si>
  <si>
    <t>SESC ou SESI</t>
  </si>
  <si>
    <t>SENAI - SENAC</t>
  </si>
  <si>
    <t>H</t>
  </si>
  <si>
    <t xml:space="preserve">Total </t>
  </si>
  <si>
    <t>Submódulo 2.3 - Benefícios Mensais e Diários.</t>
  </si>
  <si>
    <t>2.3</t>
  </si>
  <si>
    <t>Benefícios Mensais e Diários</t>
  </si>
  <si>
    <t>Transporte</t>
  </si>
  <si>
    <t>Auxílio-Refeição/Alimentação</t>
  </si>
  <si>
    <t>Benefício xxx</t>
  </si>
  <si>
    <t>Quadro-Resumo do Módulo 2 - Encargos e Benefícios anuais, mensais e diários</t>
  </si>
  <si>
    <t>Encargos e Benefícios Anuais, Mensais e Diários</t>
  </si>
  <si>
    <t>Módulo 3 - Provisão para Rescisão</t>
  </si>
  <si>
    <t>Provisão para Rescisão</t>
  </si>
  <si>
    <t>Aviso Prévio Indenizado</t>
  </si>
  <si>
    <t>Incidência do FGTS sobre o Aviso Prévio Indenizado</t>
  </si>
  <si>
    <t>Multa do FGTS e contribuição social sobre o Aviso Prévio Indenizado</t>
  </si>
  <si>
    <t>Aviso Prévio Trabalhado</t>
  </si>
  <si>
    <t>Incidência dos encargos do submódulo 2.2 sobre o Aviso Prévio Trabalhado</t>
  </si>
  <si>
    <t>Multa do FGTS e contribuição social sobre o Aviso Prévio Trabalhado</t>
  </si>
  <si>
    <t>Módulo 4 - Custo de Reposição do Profissional Ausente</t>
  </si>
  <si>
    <t>Submódulo 4.1 - Ausências Legais</t>
  </si>
  <si>
    <t>4.1</t>
  </si>
  <si>
    <t>Ausências Legais</t>
  </si>
  <si>
    <t>Licença-Paternidade</t>
  </si>
  <si>
    <t>Ausência por acidente de trabalho</t>
  </si>
  <si>
    <t>Afastamento Maternidade</t>
  </si>
  <si>
    <t>Submódulo 4.2 - Intrajornada</t>
  </si>
  <si>
    <t>4.2</t>
  </si>
  <si>
    <t>Intrajornada</t>
  </si>
  <si>
    <t>Quadro-Resumo do Módulo 4 - Custo de Reposição do Profissional Ausente</t>
  </si>
  <si>
    <t>Custo de Reposição do Profissional Ausente</t>
  </si>
  <si>
    <t>Módulo 5 - Insumos Diversos</t>
  </si>
  <si>
    <t>Uniformes</t>
  </si>
  <si>
    <t>Materiais</t>
  </si>
  <si>
    <t>Equipamentos</t>
  </si>
  <si>
    <t>Módulo 6 - Custos Indiretos, Tributos e Lucro</t>
  </si>
  <si>
    <t>C.1. Tributos Federais (especificar)</t>
  </si>
  <si>
    <t>C.2. Tributos Estaduais (especificar)</t>
  </si>
  <si>
    <t>C.3. Tributos Municipais (especificar)</t>
  </si>
  <si>
    <t>2. QUADRO-RESUMO DO CUSTO POR EMPREGADO</t>
  </si>
  <si>
    <t>Mão de obra vinculada à execução contratual (valor por empregado)</t>
  </si>
  <si>
    <t>Subtotal (A + B +C+ D+E)</t>
  </si>
  <si>
    <t>Módulo 6 – Custos Indiretos, Tributos e Lucro</t>
  </si>
  <si>
    <t xml:space="preserve">Valor Total por Empregado </t>
  </si>
  <si>
    <t>PLANILHA DE CUSTOS E FORMAÇÃO DE PREÇOS</t>
  </si>
  <si>
    <t>MODELO PARA A CONSOLIDAÇÃO E APRESENTAÇÃO DE PROPOSTAS</t>
  </si>
  <si>
    <t>Com ajustes após publicação da Lei n° 13.467, de 2017.</t>
  </si>
  <si>
    <t>Intervalo para repouso e alimentação</t>
  </si>
  <si>
    <t>ADICIONAL DE INSALUBRIDADE</t>
  </si>
  <si>
    <t>MÓDULO 6 - TRIBUTOS</t>
  </si>
  <si>
    <t xml:space="preserve">INFORMAÇÃO DE PERCENTUAIS ESTIMADOS </t>
  </si>
  <si>
    <t>ADICIONAIS (insalubridade)</t>
  </si>
  <si>
    <t>Valor para Contratação</t>
  </si>
  <si>
    <t>Salário Base do profissional concursado</t>
  </si>
  <si>
    <t>FARMACEÛTICO-40 Horas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</si>
</sst>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#,##0.00;[Red]#,##0.00"/>
    <numFmt numFmtId="165" formatCode="_(* #,##0.00_);_(* \(#,##0.00\);_(* \-??_);_(@_)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b/>
      <sz val="12"/>
      <color rgb="FF00B050"/>
      <name val="Times New Roman"/>
      <family val="1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64"/>
      <name val="Calibri"/>
      <family val="2"/>
      <scheme val="minor"/>
    </font>
    <font>
      <sz val="12"/>
      <color rgb="FFFF0000"/>
      <name val="Times New Roman"/>
      <family val="1"/>
    </font>
    <font>
      <sz val="12"/>
      <name val="Times New Roman"/>
      <family val="1"/>
    </font>
    <font>
      <sz val="18"/>
      <color theme="0"/>
      <name val="Times New Roman"/>
      <family val="1"/>
    </font>
  </fonts>
  <fills count="3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52">
    <xf numFmtId="0" fontId="0" fillId="0" borderId="0"/>
    <xf numFmtId="9" fontId="1" fillId="0" borderId="0" applyFont="0" applyFill="0" applyBorder="0" applyAlignment="0" applyProtection="0"/>
    <xf numFmtId="165" fontId="5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0" borderId="28" applyNumberFormat="0" applyFill="0" applyAlignment="0" applyProtection="0"/>
    <xf numFmtId="0" fontId="9" fillId="0" borderId="29" applyNumberFormat="0" applyFill="0" applyAlignment="0" applyProtection="0"/>
    <xf numFmtId="0" fontId="10" fillId="0" borderId="30" applyNumberFormat="0" applyFill="0" applyAlignment="0" applyProtection="0"/>
    <xf numFmtId="0" fontId="10" fillId="0" borderId="0" applyNumberFormat="0" applyFill="0" applyBorder="0" applyAlignment="0" applyProtection="0"/>
    <xf numFmtId="0" fontId="11" fillId="3" borderId="0" applyNumberFormat="0" applyBorder="0" applyAlignment="0" applyProtection="0"/>
    <xf numFmtId="0" fontId="12" fillId="4" borderId="0" applyNumberFormat="0" applyBorder="0" applyAlignment="0" applyProtection="0"/>
    <xf numFmtId="0" fontId="13" fillId="5" borderId="0" applyNumberFormat="0" applyBorder="0" applyAlignment="0" applyProtection="0"/>
    <xf numFmtId="0" fontId="14" fillId="6" borderId="31" applyNumberFormat="0" applyAlignment="0" applyProtection="0"/>
    <xf numFmtId="0" fontId="15" fillId="7" borderId="32" applyNumberFormat="0" applyAlignment="0" applyProtection="0"/>
    <xf numFmtId="0" fontId="16" fillId="7" borderId="31" applyNumberFormat="0" applyAlignment="0" applyProtection="0"/>
    <xf numFmtId="0" fontId="17" fillId="0" borderId="33" applyNumberFormat="0" applyFill="0" applyAlignment="0" applyProtection="0"/>
    <xf numFmtId="0" fontId="18" fillId="8" borderId="34" applyNumberFormat="0" applyAlignment="0" applyProtection="0"/>
    <xf numFmtId="0" fontId="19" fillId="0" borderId="0" applyNumberFormat="0" applyFill="0" applyBorder="0" applyAlignment="0" applyProtection="0"/>
    <xf numFmtId="0" fontId="1" fillId="9" borderId="35" applyNumberFormat="0" applyFont="0" applyAlignment="0" applyProtection="0"/>
    <xf numFmtId="0" fontId="20" fillId="0" borderId="0" applyNumberFormat="0" applyFill="0" applyBorder="0" applyAlignment="0" applyProtection="0"/>
    <xf numFmtId="0" fontId="21" fillId="0" borderId="36" applyNumberFormat="0" applyFill="0" applyAlignment="0" applyProtection="0"/>
    <xf numFmtId="0" fontId="22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22" fillId="13" borderId="0" applyNumberFormat="0" applyBorder="0" applyAlignment="0" applyProtection="0"/>
    <xf numFmtId="0" fontId="22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22" fillId="17" borderId="0" applyNumberFormat="0" applyBorder="0" applyAlignment="0" applyProtection="0"/>
    <xf numFmtId="0" fontId="22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22" fillId="21" borderId="0" applyNumberFormat="0" applyBorder="0" applyAlignment="0" applyProtection="0"/>
    <xf numFmtId="0" fontId="22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22" fillId="25" borderId="0" applyNumberFormat="0" applyBorder="0" applyAlignment="0" applyProtection="0"/>
    <xf numFmtId="0" fontId="22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22" fillId="29" borderId="0" applyNumberFormat="0" applyBorder="0" applyAlignment="0" applyProtection="0"/>
    <xf numFmtId="0" fontId="22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22" fillId="33" borderId="0" applyNumberFormat="0" applyBorder="0" applyAlignment="0" applyProtection="0"/>
    <xf numFmtId="43" fontId="1" fillId="0" borderId="0" applyFont="0" applyFill="0" applyBorder="0" applyAlignment="0" applyProtection="0"/>
    <xf numFmtId="0" fontId="23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93">
    <xf numFmtId="0" fontId="0" fillId="0" borderId="0" xfId="0"/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10" fontId="3" fillId="0" borderId="3" xfId="1" applyNumberFormat="1" applyFont="1" applyBorder="1" applyAlignment="1">
      <alignment horizontal="center" vertical="center"/>
    </xf>
    <xf numFmtId="10" fontId="3" fillId="0" borderId="7" xfId="1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164" fontId="3" fillId="0" borderId="5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64" fontId="3" fillId="0" borderId="3" xfId="0" applyNumberFormat="1" applyFont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 wrapText="1"/>
    </xf>
    <xf numFmtId="9" fontId="3" fillId="0" borderId="12" xfId="1" applyFont="1" applyBorder="1" applyAlignment="1">
      <alignment horizontal="center" vertical="center"/>
    </xf>
    <xf numFmtId="164" fontId="3" fillId="0" borderId="12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0" fontId="3" fillId="0" borderId="12" xfId="1" applyNumberFormat="1" applyFont="1" applyBorder="1" applyAlignment="1">
      <alignment horizontal="center" vertical="center"/>
    </xf>
    <xf numFmtId="164" fontId="2" fillId="0" borderId="3" xfId="0" applyNumberFormat="1" applyFont="1" applyBorder="1" applyAlignment="1">
      <alignment horizontal="center" vertical="center"/>
    </xf>
    <xf numFmtId="10" fontId="3" fillId="0" borderId="12" xfId="0" applyNumberFormat="1" applyFont="1" applyBorder="1" applyAlignment="1">
      <alignment horizontal="center" vertical="center"/>
    </xf>
    <xf numFmtId="39" fontId="3" fillId="0" borderId="12" xfId="4" applyNumberFormat="1" applyFont="1" applyFill="1" applyBorder="1" applyAlignment="1" applyProtection="1">
      <alignment horizontal="center" vertical="center"/>
    </xf>
    <xf numFmtId="4" fontId="3" fillId="0" borderId="12" xfId="0" applyNumberFormat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164" fontId="6" fillId="0" borderId="13" xfId="0" applyNumberFormat="1" applyFont="1" applyBorder="1" applyAlignment="1">
      <alignment horizontal="center" vertical="center"/>
    </xf>
    <xf numFmtId="164" fontId="6" fillId="0" borderId="7" xfId="0" applyNumberFormat="1" applyFont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5" fillId="0" borderId="4" xfId="0" applyFont="1" applyBorder="1" applyAlignment="1">
      <alignment horizontal="center" vertical="center"/>
    </xf>
    <xf numFmtId="10" fontId="25" fillId="0" borderId="5" xfId="1" applyNumberFormat="1" applyFont="1" applyBorder="1" applyAlignment="1">
      <alignment horizontal="center" vertical="center"/>
    </xf>
    <xf numFmtId="10" fontId="3" fillId="0" borderId="12" xfId="1" applyNumberFormat="1" applyFont="1" applyFill="1" applyBorder="1" applyAlignment="1" applyProtection="1">
      <alignment horizontal="center" vertical="center"/>
    </xf>
    <xf numFmtId="0" fontId="2" fillId="0" borderId="0" xfId="0" applyFont="1" applyAlignment="1">
      <alignment vertical="center"/>
    </xf>
    <xf numFmtId="0" fontId="2" fillId="0" borderId="26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38" xfId="0" applyFont="1" applyBorder="1" applyAlignment="1">
      <alignment vertical="center" wrapText="1"/>
    </xf>
    <xf numFmtId="0" fontId="3" fillId="0" borderId="38" xfId="0" applyFont="1" applyBorder="1" applyAlignment="1">
      <alignment horizontal="center" vertical="center" wrapText="1"/>
    </xf>
    <xf numFmtId="10" fontId="3" fillId="0" borderId="38" xfId="0" applyNumberFormat="1" applyFont="1" applyBorder="1" applyAlignment="1">
      <alignment horizontal="center" vertical="center" wrapText="1"/>
    </xf>
    <xf numFmtId="0" fontId="3" fillId="34" borderId="38" xfId="0" applyFont="1" applyFill="1" applyBorder="1" applyAlignment="1">
      <alignment horizontal="center" vertical="center" wrapText="1"/>
    </xf>
    <xf numFmtId="0" fontId="3" fillId="0" borderId="38" xfId="0" applyFont="1" applyBorder="1" applyAlignment="1">
      <alignment horizontal="justify" vertical="center" wrapText="1"/>
    </xf>
    <xf numFmtId="0" fontId="2" fillId="0" borderId="25" xfId="0" applyFont="1" applyBorder="1" applyAlignment="1">
      <alignment vertical="center" wrapText="1"/>
    </xf>
    <xf numFmtId="0" fontId="3" fillId="0" borderId="0" xfId="0" applyFont="1"/>
    <xf numFmtId="0" fontId="2" fillId="0" borderId="27" xfId="0" applyFont="1" applyBorder="1" applyAlignment="1">
      <alignment horizontal="center" vertical="center" wrapText="1"/>
    </xf>
    <xf numFmtId="0" fontId="2" fillId="36" borderId="15" xfId="0" applyFont="1" applyFill="1" applyBorder="1" applyAlignment="1">
      <alignment horizontal="center" vertical="center"/>
    </xf>
    <xf numFmtId="10" fontId="2" fillId="36" borderId="16" xfId="1" applyNumberFormat="1" applyFont="1" applyFill="1" applyBorder="1" applyAlignment="1">
      <alignment horizontal="center" vertical="center"/>
    </xf>
    <xf numFmtId="10" fontId="3" fillId="34" borderId="12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2" fillId="37" borderId="0" xfId="0" applyFont="1" applyFill="1" applyAlignment="1">
      <alignment vertical="center"/>
    </xf>
    <xf numFmtId="0" fontId="2" fillId="37" borderId="41" xfId="0" applyFont="1" applyFill="1" applyBorder="1" applyAlignment="1">
      <alignment vertical="center"/>
    </xf>
    <xf numFmtId="0" fontId="2" fillId="2" borderId="0" xfId="0" applyFont="1" applyFill="1" applyAlignment="1">
      <alignment vertical="center" wrapText="1"/>
    </xf>
    <xf numFmtId="0" fontId="26" fillId="37" borderId="0" xfId="0" applyFont="1" applyFill="1"/>
    <xf numFmtId="0" fontId="2" fillId="2" borderId="24" xfId="0" applyFont="1" applyFill="1" applyBorder="1" applyAlignment="1">
      <alignment vertical="center"/>
    </xf>
    <xf numFmtId="0" fontId="2" fillId="2" borderId="25" xfId="0" applyFont="1" applyFill="1" applyBorder="1" applyAlignment="1">
      <alignment vertical="center"/>
    </xf>
    <xf numFmtId="0" fontId="2" fillId="2" borderId="37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37" borderId="0" xfId="0" applyFont="1" applyFill="1" applyAlignment="1">
      <alignment horizontal="center" vertical="center"/>
    </xf>
    <xf numFmtId="0" fontId="26" fillId="37" borderId="0" xfId="0" applyFont="1" applyFill="1" applyAlignment="1">
      <alignment horizontal="center"/>
    </xf>
    <xf numFmtId="0" fontId="2" fillId="2" borderId="42" xfId="0" applyFont="1" applyFill="1" applyBorder="1" applyAlignment="1">
      <alignment horizontal="center" vertical="center" wrapText="1"/>
    </xf>
    <xf numFmtId="0" fontId="2" fillId="2" borderId="41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37" borderId="41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4" fillId="2" borderId="39" xfId="0" applyFont="1" applyFill="1" applyBorder="1" applyAlignment="1">
      <alignment horizontal="center" vertical="center" wrapText="1"/>
    </xf>
    <xf numFmtId="0" fontId="4" fillId="2" borderId="40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35" borderId="0" xfId="0" applyFont="1" applyFill="1" applyAlignment="1">
      <alignment horizontal="center" vertical="center"/>
    </xf>
    <xf numFmtId="0" fontId="24" fillId="0" borderId="0" xfId="0" applyFont="1" applyAlignment="1">
      <alignment horizontal="center"/>
    </xf>
    <xf numFmtId="0" fontId="2" fillId="35" borderId="0" xfId="0" applyFont="1" applyFill="1" applyAlignment="1">
      <alignment horizontal="center" vertical="center" wrapText="1"/>
    </xf>
  </cellXfs>
  <cellStyles count="52">
    <cellStyle name="20% - Ênfase1" xfId="23" builtinId="30" customBuiltin="1"/>
    <cellStyle name="20% - Ênfase2" xfId="27" builtinId="34" customBuiltin="1"/>
    <cellStyle name="20% - Ênfase3" xfId="31" builtinId="38" customBuiltin="1"/>
    <cellStyle name="20% - Ênfase4" xfId="35" builtinId="42" customBuiltin="1"/>
    <cellStyle name="20% - Ênfase5" xfId="39" builtinId="46" customBuiltin="1"/>
    <cellStyle name="20% - Ênfase6" xfId="43" builtinId="50" customBuiltin="1"/>
    <cellStyle name="40% - Ênfase1" xfId="24" builtinId="31" customBuiltin="1"/>
    <cellStyle name="40% - Ênfase2" xfId="28" builtinId="35" customBuiltin="1"/>
    <cellStyle name="40% - Ênfase3" xfId="32" builtinId="39" customBuiltin="1"/>
    <cellStyle name="40% - Ênfase4" xfId="36" builtinId="43" customBuiltin="1"/>
    <cellStyle name="40% - Ênfase5" xfId="40" builtinId="47" customBuiltin="1"/>
    <cellStyle name="40% - Ênfase6" xfId="44" builtinId="51" customBuiltin="1"/>
    <cellStyle name="60% - Ênfase1" xfId="25" builtinId="32" customBuiltin="1"/>
    <cellStyle name="60% - Ênfase2" xfId="29" builtinId="36" customBuiltin="1"/>
    <cellStyle name="60% - Ênfase3" xfId="33" builtinId="40" customBuiltin="1"/>
    <cellStyle name="60% - Ênfase4" xfId="37" builtinId="44" customBuiltin="1"/>
    <cellStyle name="60% - Ênfase5" xfId="41" builtinId="48" customBuiltin="1"/>
    <cellStyle name="60% - Ênfase6" xfId="45" builtinId="52" customBuiltin="1"/>
    <cellStyle name="Bom" xfId="10" builtinId="26" customBuiltin="1"/>
    <cellStyle name="Cálculo" xfId="15" builtinId="22" customBuiltin="1"/>
    <cellStyle name="Célula de Verificação" xfId="17" builtinId="23" customBuiltin="1"/>
    <cellStyle name="Célula Vinculada" xfId="16" builtinId="24" customBuiltin="1"/>
    <cellStyle name="Ênfase1" xfId="22" builtinId="29" customBuiltin="1"/>
    <cellStyle name="Ênfase2" xfId="26" builtinId="33" customBuiltin="1"/>
    <cellStyle name="Ênfase3" xfId="30" builtinId="37" customBuiltin="1"/>
    <cellStyle name="Ênfase4" xfId="34" builtinId="41" customBuiltin="1"/>
    <cellStyle name="Ênfase5" xfId="38" builtinId="45" customBuiltin="1"/>
    <cellStyle name="Ênfase6" xfId="42" builtinId="49" customBuiltin="1"/>
    <cellStyle name="Entrada" xfId="13" builtinId="20" customBuiltin="1"/>
    <cellStyle name="Neutro" xfId="12" builtinId="28" customBuiltin="1"/>
    <cellStyle name="Normal" xfId="0" builtinId="0"/>
    <cellStyle name="Normal 2" xfId="47" xr:uid="{00000000-0005-0000-0000-000020000000}"/>
    <cellStyle name="Nota" xfId="19" builtinId="10" customBuiltin="1"/>
    <cellStyle name="Porcentagem" xfId="1" builtinId="5"/>
    <cellStyle name="Ruim" xfId="11" builtinId="27" customBuiltin="1"/>
    <cellStyle name="Saída" xfId="14" builtinId="21" customBuiltin="1"/>
    <cellStyle name="Texto de Aviso" xfId="18" builtinId="11" customBuiltin="1"/>
    <cellStyle name="Texto Explicativo" xfId="20" builtinId="53" customBuiltin="1"/>
    <cellStyle name="Título" xfId="5" builtinId="15" customBuiltin="1"/>
    <cellStyle name="Título 1" xfId="6" builtinId="16" customBuiltin="1"/>
    <cellStyle name="Título 2" xfId="7" builtinId="17" customBuiltin="1"/>
    <cellStyle name="Título 3" xfId="8" builtinId="18" customBuiltin="1"/>
    <cellStyle name="Título 4" xfId="9" builtinId="19" customBuiltin="1"/>
    <cellStyle name="Total" xfId="21" builtinId="25" customBuiltin="1"/>
    <cellStyle name="Vírgula 2" xfId="2" xr:uid="{00000000-0005-0000-0000-00002C000000}"/>
    <cellStyle name="Vírgula 3" xfId="4" xr:uid="{00000000-0005-0000-0000-00002D000000}"/>
    <cellStyle name="Vírgula 3 2" xfId="50" xr:uid="{00000000-0005-0000-0000-00002E000000}"/>
    <cellStyle name="Vírgula 4" xfId="3" xr:uid="{00000000-0005-0000-0000-00002F000000}"/>
    <cellStyle name="Vírgula 4 2" xfId="49" xr:uid="{00000000-0005-0000-0000-000030000000}"/>
    <cellStyle name="Vírgula 5" xfId="46" xr:uid="{00000000-0005-0000-0000-000031000000}"/>
    <cellStyle name="Vírgula 5 2" xfId="51" xr:uid="{00000000-0005-0000-0000-000032000000}"/>
    <cellStyle name="Vírgula 6" xfId="48" xr:uid="{00000000-0005-0000-0000-00003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9"/>
  <sheetViews>
    <sheetView showGridLines="0" tabSelected="1" topLeftCell="A79" zoomScale="121" zoomScaleNormal="121" workbookViewId="0">
      <selection activeCell="G56" sqref="G56"/>
    </sheetView>
  </sheetViews>
  <sheetFormatPr defaultRowHeight="24" customHeight="1" x14ac:dyDescent="0.25"/>
  <cols>
    <col min="1" max="1" width="35.7109375" style="12" customWidth="1"/>
    <col min="2" max="2" width="19.28515625" style="12" bestFit="1" customWidth="1"/>
    <col min="3" max="3" width="21.5703125" style="12" customWidth="1"/>
    <col min="4" max="4" width="21.7109375" style="12" customWidth="1"/>
    <col min="5" max="5" width="18.5703125" style="12" bestFit="1" customWidth="1"/>
    <col min="6" max="6" width="17.7109375" style="12" customWidth="1"/>
    <col min="7" max="7" width="15.85546875" style="12" customWidth="1"/>
    <col min="8" max="16384" width="9.140625" style="12"/>
  </cols>
  <sheetData>
    <row r="1" spans="1:8" ht="24" customHeight="1" x14ac:dyDescent="0.35">
      <c r="A1" s="68" t="s">
        <v>123</v>
      </c>
      <c r="B1" s="68"/>
      <c r="C1" s="68"/>
      <c r="D1" s="68"/>
      <c r="E1" s="68"/>
      <c r="F1" s="62"/>
      <c r="G1" s="62"/>
      <c r="H1" s="62"/>
    </row>
    <row r="2" spans="1:8" ht="24" customHeight="1" x14ac:dyDescent="0.25">
      <c r="A2" s="57"/>
      <c r="B2" s="57"/>
      <c r="C2" s="57"/>
      <c r="D2" s="57"/>
      <c r="E2" s="57"/>
      <c r="F2" s="57"/>
      <c r="G2" s="56"/>
      <c r="H2" s="56"/>
    </row>
    <row r="3" spans="1:8" ht="24" customHeight="1" x14ac:dyDescent="0.25">
      <c r="A3" s="67" t="s">
        <v>5</v>
      </c>
      <c r="B3" s="67"/>
      <c r="C3" s="67"/>
      <c r="D3" s="67"/>
      <c r="E3" s="67"/>
      <c r="F3" s="59"/>
      <c r="G3" s="59"/>
      <c r="H3" s="59"/>
    </row>
    <row r="4" spans="1:8" ht="24" customHeight="1" thickBot="1" x14ac:dyDescent="0.3">
      <c r="A4" s="65" t="s">
        <v>0</v>
      </c>
      <c r="B4" s="66"/>
      <c r="C4" s="66"/>
      <c r="D4" s="66"/>
      <c r="E4" s="66"/>
      <c r="F4" s="61"/>
      <c r="G4" s="61"/>
      <c r="H4" s="61"/>
    </row>
    <row r="5" spans="1:8" ht="24" customHeight="1" thickBot="1" x14ac:dyDescent="0.3">
      <c r="A5" s="74" t="s">
        <v>0</v>
      </c>
      <c r="B5" s="75"/>
    </row>
    <row r="6" spans="1:8" ht="47.25" x14ac:dyDescent="0.25">
      <c r="A6" s="58" t="s">
        <v>133</v>
      </c>
      <c r="B6" s="3">
        <v>4191.04</v>
      </c>
      <c r="C6" s="21" t="s">
        <v>132</v>
      </c>
    </row>
    <row r="7" spans="1:8" ht="25.5" customHeight="1" x14ac:dyDescent="0.25"/>
    <row r="8" spans="1:8" ht="24" customHeight="1" thickBot="1" x14ac:dyDescent="0.3">
      <c r="A8" s="69" t="s">
        <v>130</v>
      </c>
      <c r="B8" s="70"/>
      <c r="C8" s="70"/>
      <c r="D8" s="70"/>
      <c r="E8" s="61"/>
      <c r="F8" s="61"/>
      <c r="G8" s="61"/>
      <c r="H8" s="61"/>
    </row>
    <row r="9" spans="1:8" ht="24" customHeight="1" thickBot="1" x14ac:dyDescent="0.3">
      <c r="A9" s="74" t="s">
        <v>127</v>
      </c>
      <c r="B9" s="76"/>
      <c r="C9" s="76"/>
      <c r="D9" s="75"/>
    </row>
    <row r="10" spans="1:8" ht="24" customHeight="1" thickBot="1" x14ac:dyDescent="0.3">
      <c r="A10" s="16" t="s">
        <v>3</v>
      </c>
      <c r="B10" s="17" t="s">
        <v>1</v>
      </c>
      <c r="C10" s="17" t="s">
        <v>2</v>
      </c>
      <c r="D10" s="18" t="s">
        <v>4</v>
      </c>
    </row>
    <row r="11" spans="1:8" ht="24" customHeight="1" x14ac:dyDescent="0.25">
      <c r="A11" s="58" t="s">
        <v>133</v>
      </c>
      <c r="B11" s="25">
        <v>4191.04</v>
      </c>
      <c r="C11" s="24">
        <v>0</v>
      </c>
      <c r="D11" s="28">
        <f t="shared" ref="D11" si="0">B11*C11</f>
        <v>0</v>
      </c>
    </row>
    <row r="13" spans="1:8" ht="24" customHeight="1" thickBot="1" x14ac:dyDescent="0.3">
      <c r="A13" s="69" t="s">
        <v>6</v>
      </c>
      <c r="B13" s="70"/>
      <c r="C13" s="70"/>
      <c r="D13" s="70"/>
      <c r="E13" s="70"/>
      <c r="F13" s="61"/>
      <c r="G13" s="61"/>
      <c r="H13" s="61"/>
    </row>
    <row r="14" spans="1:8" ht="24" customHeight="1" thickBot="1" x14ac:dyDescent="0.3">
      <c r="A14" s="71" t="s">
        <v>6</v>
      </c>
      <c r="B14" s="72"/>
      <c r="C14" s="72"/>
      <c r="D14" s="72"/>
      <c r="E14" s="80"/>
    </row>
    <row r="15" spans="1:8" ht="24" customHeight="1" thickBot="1" x14ac:dyDescent="0.3">
      <c r="A15" s="16" t="s">
        <v>3</v>
      </c>
      <c r="B15" s="17" t="s">
        <v>8</v>
      </c>
      <c r="C15" s="17" t="s">
        <v>9</v>
      </c>
      <c r="D15" s="17" t="s">
        <v>2</v>
      </c>
      <c r="E15" s="18" t="s">
        <v>4</v>
      </c>
    </row>
    <row r="16" spans="1:8" ht="24" customHeight="1" thickBot="1" x14ac:dyDescent="0.3">
      <c r="A16" s="58" t="s">
        <v>133</v>
      </c>
      <c r="B16" s="25">
        <v>20000</v>
      </c>
      <c r="C16" s="27">
        <f>7/12</f>
        <v>0.58333333333333337</v>
      </c>
      <c r="D16" s="24">
        <v>0</v>
      </c>
      <c r="E16" s="28">
        <f>B16*C16*D16</f>
        <v>0</v>
      </c>
    </row>
    <row r="17" spans="1:8" ht="24" customHeight="1" thickBot="1" x14ac:dyDescent="0.3">
      <c r="A17" s="71" t="s">
        <v>10</v>
      </c>
      <c r="B17" s="72"/>
      <c r="C17" s="72"/>
      <c r="D17" s="72"/>
      <c r="E17" s="80"/>
    </row>
    <row r="18" spans="1:8" ht="24" customHeight="1" thickBot="1" x14ac:dyDescent="0.3">
      <c r="A18" s="16" t="s">
        <v>3</v>
      </c>
      <c r="B18" s="17" t="s">
        <v>8</v>
      </c>
      <c r="C18" s="17" t="s">
        <v>9</v>
      </c>
      <c r="D18" s="17" t="s">
        <v>2</v>
      </c>
      <c r="E18" s="18" t="s">
        <v>4</v>
      </c>
    </row>
    <row r="19" spans="1:8" ht="24" customHeight="1" x14ac:dyDescent="0.25">
      <c r="A19" s="58" t="s">
        <v>133</v>
      </c>
      <c r="B19" s="25">
        <v>20000</v>
      </c>
      <c r="C19" s="27">
        <f>1/12</f>
        <v>8.3333333333333329E-2</v>
      </c>
      <c r="D19" s="24">
        <v>0</v>
      </c>
      <c r="E19" s="28">
        <f>B19*C19*D19</f>
        <v>0</v>
      </c>
    </row>
    <row r="20" spans="1:8" ht="22.5" customHeight="1" thickBot="1" x14ac:dyDescent="0.3"/>
    <row r="21" spans="1:8" ht="24" customHeight="1" thickBot="1" x14ac:dyDescent="0.3">
      <c r="A21" s="74" t="s">
        <v>7</v>
      </c>
      <c r="B21" s="76"/>
      <c r="C21" s="76"/>
      <c r="D21" s="75"/>
    </row>
    <row r="22" spans="1:8" ht="30.75" customHeight="1" thickBot="1" x14ac:dyDescent="0.3">
      <c r="A22" s="16" t="s">
        <v>3</v>
      </c>
      <c r="B22" s="17" t="s">
        <v>11</v>
      </c>
      <c r="C22" s="4" t="s">
        <v>12</v>
      </c>
      <c r="D22" s="18" t="s">
        <v>4</v>
      </c>
    </row>
    <row r="23" spans="1:8" ht="24" customHeight="1" x14ac:dyDescent="0.25">
      <c r="A23" s="58" t="s">
        <v>133</v>
      </c>
      <c r="B23" s="25">
        <f>E16</f>
        <v>0</v>
      </c>
      <c r="C23" s="25">
        <f>E19</f>
        <v>0</v>
      </c>
      <c r="D23" s="28">
        <f>SUM(B23:C23)</f>
        <v>0</v>
      </c>
    </row>
    <row r="25" spans="1:8" ht="24" customHeight="1" thickBot="1" x14ac:dyDescent="0.3">
      <c r="A25" s="73" t="s">
        <v>5</v>
      </c>
      <c r="B25" s="73"/>
      <c r="C25" s="73"/>
      <c r="D25" s="73"/>
      <c r="E25" s="73"/>
      <c r="F25" s="60"/>
      <c r="G25" s="60"/>
      <c r="H25" s="59"/>
    </row>
    <row r="26" spans="1:8" ht="24" customHeight="1" thickBot="1" x14ac:dyDescent="0.3">
      <c r="A26" s="71" t="s">
        <v>5</v>
      </c>
      <c r="B26" s="72"/>
      <c r="C26" s="72"/>
      <c r="D26" s="72"/>
      <c r="E26" s="72"/>
      <c r="F26" s="63"/>
      <c r="G26" s="64"/>
    </row>
    <row r="27" spans="1:8" ht="48" thickBot="1" x14ac:dyDescent="0.3">
      <c r="A27" s="13" t="s">
        <v>3</v>
      </c>
      <c r="B27" s="14" t="s">
        <v>13</v>
      </c>
      <c r="C27" s="36" t="s">
        <v>44</v>
      </c>
      <c r="D27" s="14" t="s">
        <v>11</v>
      </c>
      <c r="E27" s="15" t="s">
        <v>14</v>
      </c>
      <c r="F27" s="14"/>
    </row>
    <row r="28" spans="1:8" ht="24" customHeight="1" x14ac:dyDescent="0.25">
      <c r="A28" s="58" t="s">
        <v>133</v>
      </c>
      <c r="B28" s="25">
        <f>B6</f>
        <v>4191.04</v>
      </c>
      <c r="C28" s="25">
        <f>D11</f>
        <v>0</v>
      </c>
      <c r="D28" s="26" t="str">
        <f>D22</f>
        <v>Valor</v>
      </c>
      <c r="E28" s="28">
        <f>SUM(B28:D28)</f>
        <v>4191.04</v>
      </c>
      <c r="F28" s="31"/>
    </row>
    <row r="30" spans="1:8" ht="24" customHeight="1" x14ac:dyDescent="0.25">
      <c r="A30" s="67" t="s">
        <v>39</v>
      </c>
      <c r="B30" s="67"/>
      <c r="C30" s="67"/>
      <c r="D30" s="67"/>
      <c r="E30" s="67"/>
      <c r="F30" s="59"/>
      <c r="G30" s="59"/>
      <c r="H30" s="59"/>
    </row>
    <row r="31" spans="1:8" ht="24" customHeight="1" thickBot="1" x14ac:dyDescent="0.3">
      <c r="A31" s="65" t="s">
        <v>41</v>
      </c>
      <c r="B31" s="66"/>
      <c r="C31" s="66"/>
      <c r="D31" s="66"/>
      <c r="E31" s="66"/>
      <c r="F31" s="61"/>
      <c r="G31" s="61"/>
      <c r="H31" s="61"/>
    </row>
    <row r="32" spans="1:8" ht="31.5" customHeight="1" thickBot="1" x14ac:dyDescent="0.3">
      <c r="A32" s="84" t="s">
        <v>42</v>
      </c>
      <c r="B32" s="76"/>
      <c r="C32" s="76"/>
      <c r="D32" s="75"/>
      <c r="E32" s="37"/>
    </row>
    <row r="33" spans="1:8" ht="32.25" thickBot="1" x14ac:dyDescent="0.3">
      <c r="A33" s="5" t="s">
        <v>3</v>
      </c>
      <c r="B33" s="6" t="s">
        <v>1</v>
      </c>
      <c r="C33" s="35" t="s">
        <v>40</v>
      </c>
      <c r="D33" s="7" t="s">
        <v>4</v>
      </c>
    </row>
    <row r="34" spans="1:8" ht="24" customHeight="1" x14ac:dyDescent="0.25">
      <c r="A34" s="58" t="s">
        <v>133</v>
      </c>
      <c r="B34" s="25">
        <f>E28</f>
        <v>4191.04</v>
      </c>
      <c r="C34" s="29">
        <f>1/12</f>
        <v>8.3333333333333329E-2</v>
      </c>
      <c r="D34" s="28">
        <f>B34*C34</f>
        <v>349.25333333333333</v>
      </c>
    </row>
    <row r="35" spans="1:8" ht="16.5" thickBot="1" x14ac:dyDescent="0.3"/>
    <row r="36" spans="1:8" ht="36.75" customHeight="1" thickBot="1" x14ac:dyDescent="0.3">
      <c r="A36" s="84" t="s">
        <v>43</v>
      </c>
      <c r="B36" s="76"/>
      <c r="C36" s="76"/>
      <c r="D36" s="75"/>
    </row>
    <row r="37" spans="1:8" ht="30.75" customHeight="1" thickBot="1" x14ac:dyDescent="0.3">
      <c r="A37" s="5" t="s">
        <v>3</v>
      </c>
      <c r="B37" s="6" t="s">
        <v>1</v>
      </c>
      <c r="C37" s="35" t="s">
        <v>40</v>
      </c>
      <c r="D37" s="7" t="s">
        <v>4</v>
      </c>
    </row>
    <row r="38" spans="1:8" ht="24" customHeight="1" x14ac:dyDescent="0.25">
      <c r="A38" s="58" t="s">
        <v>133</v>
      </c>
      <c r="B38" s="25">
        <f>E28</f>
        <v>4191.04</v>
      </c>
      <c r="C38" s="29">
        <f>1/12</f>
        <v>8.3333333333333329E-2</v>
      </c>
      <c r="D38" s="28">
        <f>B38*C38</f>
        <v>349.25333333333333</v>
      </c>
    </row>
    <row r="39" spans="1:8" ht="25.5" customHeight="1" thickBot="1" x14ac:dyDescent="0.3"/>
    <row r="40" spans="1:8" ht="24" customHeight="1" thickBot="1" x14ac:dyDescent="0.3">
      <c r="A40" s="81" t="s">
        <v>15</v>
      </c>
      <c r="B40" s="82"/>
      <c r="C40" s="82"/>
      <c r="D40" s="82"/>
      <c r="E40" s="83"/>
    </row>
    <row r="41" spans="1:8" ht="30" customHeight="1" thickBot="1" x14ac:dyDescent="0.3">
      <c r="A41" s="5" t="s">
        <v>3</v>
      </c>
      <c r="B41" s="6" t="s">
        <v>1</v>
      </c>
      <c r="C41" s="35" t="s">
        <v>16</v>
      </c>
      <c r="D41" s="35" t="s">
        <v>40</v>
      </c>
      <c r="E41" s="7" t="s">
        <v>4</v>
      </c>
    </row>
    <row r="42" spans="1:8" ht="24" customHeight="1" x14ac:dyDescent="0.25">
      <c r="A42" s="58" t="s">
        <v>133</v>
      </c>
      <c r="B42" s="25">
        <f>E28</f>
        <v>4191.04</v>
      </c>
      <c r="C42" s="27">
        <f>1/3</f>
        <v>0.33333333333333331</v>
      </c>
      <c r="D42" s="29">
        <f>1/12</f>
        <v>8.3333333333333329E-2</v>
      </c>
      <c r="E42" s="28">
        <f t="shared" ref="E42" si="1">B42*C42*D42</f>
        <v>116.41777777777777</v>
      </c>
    </row>
    <row r="43" spans="1:8" ht="24" customHeight="1" thickBot="1" x14ac:dyDescent="0.3"/>
    <row r="44" spans="1:8" ht="24" customHeight="1" thickBot="1" x14ac:dyDescent="0.3">
      <c r="A44" s="71" t="s">
        <v>41</v>
      </c>
      <c r="B44" s="72"/>
      <c r="C44" s="72"/>
      <c r="D44" s="72"/>
      <c r="E44" s="80"/>
    </row>
    <row r="45" spans="1:8" ht="24" customHeight="1" thickBot="1" x14ac:dyDescent="0.3">
      <c r="A45" s="5" t="s">
        <v>3</v>
      </c>
      <c r="B45" s="6" t="s">
        <v>38</v>
      </c>
      <c r="C45" s="6" t="s">
        <v>37</v>
      </c>
      <c r="D45" s="6" t="s">
        <v>17</v>
      </c>
      <c r="E45" s="7" t="s">
        <v>14</v>
      </c>
    </row>
    <row r="46" spans="1:8" ht="24" customHeight="1" x14ac:dyDescent="0.25">
      <c r="A46" s="58" t="s">
        <v>133</v>
      </c>
      <c r="B46" s="25">
        <f>D34</f>
        <v>349.25333333333333</v>
      </c>
      <c r="C46" s="25">
        <f>D38</f>
        <v>349.25333333333333</v>
      </c>
      <c r="D46" s="25">
        <f>E42</f>
        <v>116.41777777777777</v>
      </c>
      <c r="E46" s="28">
        <f t="shared" ref="E46" si="2">SUM(B46:D46)</f>
        <v>814.92444444444448</v>
      </c>
    </row>
    <row r="48" spans="1:8" ht="24" customHeight="1" thickBot="1" x14ac:dyDescent="0.3">
      <c r="A48" s="65" t="s">
        <v>19</v>
      </c>
      <c r="B48" s="66"/>
      <c r="C48" s="66"/>
      <c r="D48" s="66"/>
      <c r="E48" s="66"/>
      <c r="F48" s="61"/>
      <c r="G48" s="61"/>
      <c r="H48" s="61"/>
    </row>
    <row r="49" spans="1:4" ht="24" customHeight="1" thickBot="1" x14ac:dyDescent="0.3">
      <c r="A49" s="74" t="s">
        <v>20</v>
      </c>
      <c r="B49" s="75"/>
    </row>
    <row r="50" spans="1:4" ht="24" customHeight="1" thickBot="1" x14ac:dyDescent="0.3">
      <c r="A50" s="5" t="s">
        <v>21</v>
      </c>
      <c r="B50" s="7" t="s">
        <v>2</v>
      </c>
    </row>
    <row r="51" spans="1:4" ht="24" customHeight="1" x14ac:dyDescent="0.25">
      <c r="A51" s="2" t="s">
        <v>22</v>
      </c>
      <c r="B51" s="8">
        <v>0.2</v>
      </c>
    </row>
    <row r="52" spans="1:4" ht="24" customHeight="1" thickBot="1" x14ac:dyDescent="0.3">
      <c r="A52" s="1" t="s">
        <v>25</v>
      </c>
      <c r="B52" s="9">
        <v>0.08</v>
      </c>
    </row>
    <row r="53" spans="1:4" ht="24" customHeight="1" thickBot="1" x14ac:dyDescent="0.3">
      <c r="A53" s="53" t="s">
        <v>26</v>
      </c>
      <c r="B53" s="54">
        <f>SUM(B51:B52)</f>
        <v>0.28000000000000003</v>
      </c>
    </row>
    <row r="54" spans="1:4" ht="24" customHeight="1" thickBot="1" x14ac:dyDescent="0.3"/>
    <row r="55" spans="1:4" ht="24" customHeight="1" thickBot="1" x14ac:dyDescent="0.3">
      <c r="A55" s="74" t="s">
        <v>27</v>
      </c>
      <c r="B55" s="76"/>
      <c r="C55" s="76"/>
      <c r="D55" s="75"/>
    </row>
    <row r="56" spans="1:4" ht="24" customHeight="1" thickBot="1" x14ac:dyDescent="0.3">
      <c r="A56" s="5" t="s">
        <v>3</v>
      </c>
      <c r="B56" s="6" t="s">
        <v>1</v>
      </c>
      <c r="C56" s="6" t="s">
        <v>2</v>
      </c>
      <c r="D56" s="7" t="s">
        <v>4</v>
      </c>
    </row>
    <row r="57" spans="1:4" ht="24" customHeight="1" x14ac:dyDescent="0.25">
      <c r="A57" s="58" t="s">
        <v>133</v>
      </c>
      <c r="B57" s="25">
        <f>E28+E46</f>
        <v>5005.9644444444448</v>
      </c>
      <c r="C57" s="55">
        <f>SUM($B$51:$B$51)</f>
        <v>0.2</v>
      </c>
      <c r="D57" s="28">
        <f>B57*C57</f>
        <v>1001.192888888889</v>
      </c>
    </row>
    <row r="58" spans="1:4" ht="24" customHeight="1" thickBot="1" x14ac:dyDescent="0.3"/>
    <row r="59" spans="1:4" ht="24" customHeight="1" thickBot="1" x14ac:dyDescent="0.3">
      <c r="A59" s="74" t="s">
        <v>28</v>
      </c>
      <c r="B59" s="76"/>
      <c r="C59" s="76"/>
      <c r="D59" s="75"/>
    </row>
    <row r="60" spans="1:4" ht="24" customHeight="1" thickBot="1" x14ac:dyDescent="0.3">
      <c r="A60" s="5" t="s">
        <v>3</v>
      </c>
      <c r="B60" s="6" t="s">
        <v>1</v>
      </c>
      <c r="C60" s="6" t="s">
        <v>2</v>
      </c>
      <c r="D60" s="7" t="s">
        <v>4</v>
      </c>
    </row>
    <row r="61" spans="1:4" ht="24" customHeight="1" x14ac:dyDescent="0.25">
      <c r="A61" s="58" t="s">
        <v>133</v>
      </c>
      <c r="B61" s="25">
        <f>E28+E46</f>
        <v>5005.9644444444448</v>
      </c>
      <c r="C61" s="29">
        <f>$B$52</f>
        <v>0.08</v>
      </c>
      <c r="D61" s="28">
        <f>B61*C61</f>
        <v>400.47715555555561</v>
      </c>
    </row>
    <row r="62" spans="1:4" ht="24" customHeight="1" thickBot="1" x14ac:dyDescent="0.3"/>
    <row r="63" spans="1:4" ht="24" customHeight="1" thickBot="1" x14ac:dyDescent="0.3">
      <c r="A63" s="74" t="s">
        <v>19</v>
      </c>
      <c r="B63" s="76"/>
      <c r="C63" s="76"/>
      <c r="D63" s="75"/>
    </row>
    <row r="64" spans="1:4" ht="24" customHeight="1" thickBot="1" x14ac:dyDescent="0.3">
      <c r="A64" s="5" t="s">
        <v>3</v>
      </c>
      <c r="B64" s="6" t="s">
        <v>29</v>
      </c>
      <c r="C64" s="6" t="s">
        <v>25</v>
      </c>
      <c r="D64" s="7" t="s">
        <v>14</v>
      </c>
    </row>
    <row r="65" spans="1:8" ht="24" customHeight="1" x14ac:dyDescent="0.25">
      <c r="A65" s="58" t="s">
        <v>133</v>
      </c>
      <c r="B65" s="25">
        <f>D57</f>
        <v>1001.192888888889</v>
      </c>
      <c r="C65" s="25">
        <f>D61</f>
        <v>400.47715555555561</v>
      </c>
      <c r="D65" s="28">
        <f>B65+C65</f>
        <v>1401.6700444444446</v>
      </c>
    </row>
    <row r="67" spans="1:8" ht="24" customHeight="1" thickBot="1" x14ac:dyDescent="0.3">
      <c r="A67" s="59" t="s">
        <v>39</v>
      </c>
      <c r="B67" s="60"/>
      <c r="C67" s="60"/>
      <c r="D67" s="60"/>
      <c r="E67" s="60"/>
      <c r="F67" s="59"/>
      <c r="G67" s="59"/>
      <c r="H67" s="59"/>
    </row>
    <row r="68" spans="1:8" ht="24" customHeight="1" thickBot="1" x14ac:dyDescent="0.3">
      <c r="A68" s="71" t="s">
        <v>39</v>
      </c>
      <c r="B68" s="72"/>
      <c r="C68" s="72"/>
      <c r="D68" s="72"/>
      <c r="E68" s="80"/>
    </row>
    <row r="69" spans="1:8" ht="24" customHeight="1" thickBot="1" x14ac:dyDescent="0.3">
      <c r="A69" s="5" t="s">
        <v>3</v>
      </c>
      <c r="B69" s="6" t="s">
        <v>30</v>
      </c>
      <c r="C69" s="6" t="s">
        <v>31</v>
      </c>
      <c r="D69" s="7" t="s">
        <v>14</v>
      </c>
    </row>
    <row r="70" spans="1:8" ht="24" customHeight="1" x14ac:dyDescent="0.25">
      <c r="A70" s="58" t="s">
        <v>133</v>
      </c>
      <c r="B70" s="25">
        <f>E46</f>
        <v>814.92444444444448</v>
      </c>
      <c r="C70" s="25">
        <f>D65</f>
        <v>1401.6700444444446</v>
      </c>
      <c r="D70" s="28">
        <f>B70+C70</f>
        <v>2216.5944888888889</v>
      </c>
    </row>
    <row r="72" spans="1:8" ht="24" customHeight="1" thickBot="1" x14ac:dyDescent="0.3">
      <c r="A72" s="67" t="s">
        <v>128</v>
      </c>
      <c r="B72" s="67"/>
      <c r="C72" s="67"/>
      <c r="D72" s="67"/>
      <c r="E72" s="59"/>
      <c r="F72" s="59"/>
      <c r="G72" s="59"/>
      <c r="H72" s="59"/>
    </row>
    <row r="73" spans="1:8" ht="49.5" customHeight="1" x14ac:dyDescent="0.25">
      <c r="A73" s="85" t="s">
        <v>129</v>
      </c>
      <c r="B73" s="86"/>
      <c r="C73" s="37"/>
      <c r="D73" s="37"/>
      <c r="E73" s="37"/>
      <c r="F73" s="37"/>
    </row>
    <row r="74" spans="1:8" ht="24" customHeight="1" x14ac:dyDescent="0.25">
      <c r="A74" s="38" t="s">
        <v>46</v>
      </c>
      <c r="B74" s="39">
        <v>8.6499999999999994E-2</v>
      </c>
      <c r="C74" s="37"/>
      <c r="D74" s="37"/>
      <c r="E74" s="37"/>
      <c r="F74" s="37"/>
    </row>
    <row r="75" spans="1:8" ht="24" customHeight="1" thickBot="1" x14ac:dyDescent="0.3"/>
    <row r="76" spans="1:8" ht="24" customHeight="1" thickBot="1" x14ac:dyDescent="0.3">
      <c r="A76" s="71" t="s">
        <v>32</v>
      </c>
      <c r="B76" s="72"/>
      <c r="C76" s="72"/>
      <c r="D76" s="80"/>
    </row>
    <row r="77" spans="1:8" ht="24" customHeight="1" thickBot="1" x14ac:dyDescent="0.3">
      <c r="A77" s="5" t="s">
        <v>3</v>
      </c>
      <c r="B77" s="6" t="s">
        <v>1</v>
      </c>
      <c r="C77" s="6" t="s">
        <v>2</v>
      </c>
      <c r="D77" s="7" t="s">
        <v>4</v>
      </c>
    </row>
    <row r="78" spans="1:8" ht="24" customHeight="1" x14ac:dyDescent="0.25">
      <c r="A78" s="58" t="s">
        <v>133</v>
      </c>
      <c r="B78" s="30">
        <v>3832.46</v>
      </c>
      <c r="C78" s="40">
        <v>0.01</v>
      </c>
      <c r="D78" s="28">
        <f>B78*C78</f>
        <v>38.324600000000004</v>
      </c>
    </row>
    <row r="80" spans="1:8" ht="24" customHeight="1" thickBot="1" x14ac:dyDescent="0.3">
      <c r="A80" s="73" t="s">
        <v>48</v>
      </c>
      <c r="B80" s="73"/>
      <c r="C80" s="73"/>
      <c r="D80" s="73"/>
      <c r="E80" s="59"/>
      <c r="F80" s="59"/>
      <c r="G80" s="59"/>
      <c r="H80" s="59"/>
    </row>
    <row r="81" spans="1:4" ht="24" customHeight="1" thickBot="1" x14ac:dyDescent="0.3">
      <c r="A81" s="77" t="s">
        <v>49</v>
      </c>
      <c r="B81" s="78"/>
      <c r="C81" s="78"/>
      <c r="D81" s="79"/>
    </row>
    <row r="82" spans="1:4" ht="24" customHeight="1" thickBot="1" x14ac:dyDescent="0.3">
      <c r="A82" s="23" t="s">
        <v>33</v>
      </c>
      <c r="B82" s="17"/>
      <c r="C82" s="17"/>
      <c r="D82" s="18"/>
    </row>
    <row r="83" spans="1:4" ht="32.1" customHeight="1" x14ac:dyDescent="0.25">
      <c r="A83" s="20" t="s">
        <v>34</v>
      </c>
      <c r="B83" s="25">
        <f>E28</f>
        <v>4191.04</v>
      </c>
      <c r="C83" s="25"/>
      <c r="D83" s="22"/>
    </row>
    <row r="84" spans="1:4" ht="32.1" customHeight="1" x14ac:dyDescent="0.25">
      <c r="A84" s="11" t="s">
        <v>21</v>
      </c>
      <c r="B84" s="26">
        <f>D70</f>
        <v>2216.5944888888889</v>
      </c>
      <c r="C84" s="26"/>
      <c r="D84" s="19"/>
    </row>
    <row r="85" spans="1:4" ht="32.1" customHeight="1" x14ac:dyDescent="0.25">
      <c r="A85" s="11" t="s">
        <v>46</v>
      </c>
      <c r="B85" s="26">
        <f>D78</f>
        <v>38.324600000000004</v>
      </c>
      <c r="C85" s="26"/>
      <c r="D85" s="19"/>
    </row>
    <row r="86" spans="1:4" ht="32.1" customHeight="1" thickBot="1" x14ac:dyDescent="0.3">
      <c r="A86" s="32" t="s">
        <v>131</v>
      </c>
      <c r="B86" s="33">
        <f>B83+B84+B85</f>
        <v>6445.9590888888888</v>
      </c>
      <c r="C86" s="33"/>
      <c r="D86" s="34"/>
    </row>
    <row r="87" spans="1:4" ht="24" customHeight="1" x14ac:dyDescent="0.25">
      <c r="A87" s="21"/>
    </row>
    <row r="88" spans="1:4" ht="24" customHeight="1" x14ac:dyDescent="0.25">
      <c r="A88" s="21"/>
    </row>
    <row r="89" spans="1:4" ht="24" customHeight="1" x14ac:dyDescent="0.25">
      <c r="A89" s="21"/>
    </row>
  </sheetData>
  <mergeCells count="29">
    <mergeCell ref="A81:D81"/>
    <mergeCell ref="A76:D76"/>
    <mergeCell ref="A14:E14"/>
    <mergeCell ref="A17:E17"/>
    <mergeCell ref="A40:E40"/>
    <mergeCell ref="A44:E44"/>
    <mergeCell ref="A32:D32"/>
    <mergeCell ref="A49:B49"/>
    <mergeCell ref="A55:D55"/>
    <mergeCell ref="A63:D63"/>
    <mergeCell ref="A36:D36"/>
    <mergeCell ref="A73:B73"/>
    <mergeCell ref="A80:D80"/>
    <mergeCell ref="A72:D72"/>
    <mergeCell ref="A68:E68"/>
    <mergeCell ref="A59:D59"/>
    <mergeCell ref="A48:E48"/>
    <mergeCell ref="A31:E31"/>
    <mergeCell ref="A3:E3"/>
    <mergeCell ref="A1:E1"/>
    <mergeCell ref="A30:E30"/>
    <mergeCell ref="A13:E13"/>
    <mergeCell ref="A8:D8"/>
    <mergeCell ref="A4:E4"/>
    <mergeCell ref="A26:E26"/>
    <mergeCell ref="A25:E25"/>
    <mergeCell ref="A5:B5"/>
    <mergeCell ref="A9:D9"/>
    <mergeCell ref="A21:D21"/>
  </mergeCells>
  <pageMargins left="0.51181102362204722" right="0.51181102362204722" top="0.78740157480314965" bottom="0.78740157480314965" header="0.31496062992125984" footer="0.31496062992125984"/>
  <pageSetup paperSize="9" scale="80"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36"/>
  <sheetViews>
    <sheetView showGridLines="0" zoomScale="115" zoomScaleNormal="115" workbookViewId="0">
      <selection activeCell="C14" sqref="C14"/>
    </sheetView>
  </sheetViews>
  <sheetFormatPr defaultRowHeight="15.75" x14ac:dyDescent="0.25"/>
  <cols>
    <col min="1" max="1" width="9.140625" style="51"/>
    <col min="2" max="2" width="72.140625" style="51" customWidth="1"/>
    <col min="3" max="3" width="18" style="51" customWidth="1"/>
    <col min="4" max="4" width="14.28515625" style="51" customWidth="1"/>
    <col min="5" max="5" width="12.7109375" style="51" customWidth="1"/>
    <col min="6" max="6" width="12" style="51" customWidth="1"/>
    <col min="7" max="7" width="15.140625" style="51" customWidth="1"/>
    <col min="8" max="16384" width="9.140625" style="51"/>
  </cols>
  <sheetData>
    <row r="1" spans="1:4" ht="23.25" x14ac:dyDescent="0.35">
      <c r="A1" s="68" t="s">
        <v>123</v>
      </c>
      <c r="B1" s="68"/>
      <c r="C1" s="68"/>
      <c r="D1" s="68"/>
    </row>
    <row r="2" spans="1:4" ht="23.25" x14ac:dyDescent="0.35">
      <c r="A2" s="68" t="s">
        <v>124</v>
      </c>
      <c r="B2" s="68"/>
      <c r="C2" s="68"/>
      <c r="D2" s="68"/>
    </row>
    <row r="3" spans="1:4" x14ac:dyDescent="0.25">
      <c r="A3" s="91" t="s">
        <v>125</v>
      </c>
      <c r="B3" s="91"/>
      <c r="C3" s="91"/>
      <c r="D3" s="91"/>
    </row>
    <row r="6" spans="1:4" x14ac:dyDescent="0.25">
      <c r="A6" s="89" t="s">
        <v>50</v>
      </c>
      <c r="B6" s="89"/>
      <c r="C6" s="89"/>
    </row>
    <row r="7" spans="1:4" ht="16.5" thickBot="1" x14ac:dyDescent="0.3"/>
    <row r="8" spans="1:4" ht="16.5" thickBot="1" x14ac:dyDescent="0.3">
      <c r="A8" s="42">
        <v>1</v>
      </c>
      <c r="B8" s="43" t="s">
        <v>51</v>
      </c>
      <c r="C8" s="43" t="s">
        <v>52</v>
      </c>
    </row>
    <row r="9" spans="1:4" ht="16.5" thickBot="1" x14ac:dyDescent="0.3">
      <c r="A9" s="44" t="s">
        <v>53</v>
      </c>
      <c r="B9" s="45" t="s">
        <v>54</v>
      </c>
      <c r="C9" s="46"/>
    </row>
    <row r="10" spans="1:4" ht="16.5" thickBot="1" x14ac:dyDescent="0.3">
      <c r="A10" s="44" t="s">
        <v>55</v>
      </c>
      <c r="B10" s="45" t="s">
        <v>56</v>
      </c>
      <c r="C10" s="46"/>
    </row>
    <row r="11" spans="1:4" ht="16.5" thickBot="1" x14ac:dyDescent="0.3">
      <c r="A11" s="44" t="s">
        <v>57</v>
      </c>
      <c r="B11" s="45" t="s">
        <v>58</v>
      </c>
      <c r="C11" s="46"/>
    </row>
    <row r="12" spans="1:4" ht="16.5" thickBot="1" x14ac:dyDescent="0.3">
      <c r="A12" s="44" t="s">
        <v>59</v>
      </c>
      <c r="B12" s="45" t="s">
        <v>11</v>
      </c>
      <c r="C12" s="46"/>
    </row>
    <row r="13" spans="1:4" ht="16.5" thickBot="1" x14ac:dyDescent="0.3">
      <c r="A13" s="44" t="s">
        <v>60</v>
      </c>
      <c r="B13" s="45" t="s">
        <v>61</v>
      </c>
      <c r="C13" s="46"/>
    </row>
    <row r="14" spans="1:4" ht="16.5" thickBot="1" x14ac:dyDescent="0.3">
      <c r="A14" s="44"/>
      <c r="B14" s="45"/>
      <c r="C14" s="46"/>
    </row>
    <row r="15" spans="1:4" ht="16.5" thickBot="1" x14ac:dyDescent="0.3">
      <c r="A15" s="44" t="s">
        <v>63</v>
      </c>
      <c r="B15" s="45" t="s">
        <v>64</v>
      </c>
      <c r="C15" s="46"/>
    </row>
    <row r="16" spans="1:4" ht="16.5" thickBot="1" x14ac:dyDescent="0.3">
      <c r="A16" s="87" t="s">
        <v>14</v>
      </c>
      <c r="B16" s="88"/>
      <c r="C16" s="46"/>
    </row>
    <row r="19" spans="1:4" x14ac:dyDescent="0.25">
      <c r="A19" s="89" t="s">
        <v>65</v>
      </c>
      <c r="B19" s="89"/>
      <c r="C19" s="89"/>
    </row>
    <row r="20" spans="1:4" x14ac:dyDescent="0.25">
      <c r="A20" s="41"/>
    </row>
    <row r="21" spans="1:4" x14ac:dyDescent="0.25">
      <c r="A21" s="90" t="s">
        <v>66</v>
      </c>
      <c r="B21" s="90"/>
      <c r="C21" s="90"/>
    </row>
    <row r="22" spans="1:4" ht="16.5" thickBot="1" x14ac:dyDescent="0.3"/>
    <row r="23" spans="1:4" ht="16.5" thickBot="1" x14ac:dyDescent="0.3">
      <c r="A23" s="42" t="s">
        <v>67</v>
      </c>
      <c r="B23" s="43" t="s">
        <v>68</v>
      </c>
      <c r="C23" s="43" t="s">
        <v>52</v>
      </c>
    </row>
    <row r="24" spans="1:4" ht="16.5" thickBot="1" x14ac:dyDescent="0.3">
      <c r="A24" s="44" t="s">
        <v>53</v>
      </c>
      <c r="B24" s="45" t="s">
        <v>69</v>
      </c>
      <c r="C24" s="46"/>
    </row>
    <row r="25" spans="1:4" ht="16.5" thickBot="1" x14ac:dyDescent="0.3">
      <c r="A25" s="44" t="s">
        <v>55</v>
      </c>
      <c r="B25" s="45" t="s">
        <v>70</v>
      </c>
      <c r="C25" s="46"/>
    </row>
    <row r="26" spans="1:4" ht="16.5" thickBot="1" x14ac:dyDescent="0.3">
      <c r="A26" s="87" t="s">
        <v>14</v>
      </c>
      <c r="B26" s="88"/>
      <c r="C26" s="46"/>
    </row>
    <row r="29" spans="1:4" ht="32.25" customHeight="1" x14ac:dyDescent="0.25">
      <c r="A29" s="92" t="s">
        <v>71</v>
      </c>
      <c r="B29" s="92"/>
      <c r="C29" s="92"/>
      <c r="D29" s="92"/>
    </row>
    <row r="30" spans="1:4" ht="16.5" thickBot="1" x14ac:dyDescent="0.3"/>
    <row r="31" spans="1:4" ht="16.5" thickBot="1" x14ac:dyDescent="0.3">
      <c r="A31" s="42" t="s">
        <v>72</v>
      </c>
      <c r="B31" s="43" t="s">
        <v>73</v>
      </c>
      <c r="C31" s="43" t="s">
        <v>74</v>
      </c>
      <c r="D31" s="43" t="s">
        <v>52</v>
      </c>
    </row>
    <row r="32" spans="1:4" ht="16.5" thickBot="1" x14ac:dyDescent="0.3">
      <c r="A32" s="44" t="s">
        <v>53</v>
      </c>
      <c r="B32" s="45" t="s">
        <v>75</v>
      </c>
      <c r="C32" s="47">
        <v>0.2</v>
      </c>
      <c r="D32" s="46"/>
    </row>
    <row r="33" spans="1:4" ht="16.5" thickBot="1" x14ac:dyDescent="0.3">
      <c r="A33" s="44" t="s">
        <v>55</v>
      </c>
      <c r="B33" s="45" t="s">
        <v>76</v>
      </c>
      <c r="C33" s="47">
        <v>2.5000000000000001E-2</v>
      </c>
      <c r="D33" s="46"/>
    </row>
    <row r="34" spans="1:4" ht="16.5" thickBot="1" x14ac:dyDescent="0.3">
      <c r="A34" s="44" t="s">
        <v>57</v>
      </c>
      <c r="B34" s="45" t="s">
        <v>77</v>
      </c>
      <c r="C34" s="48"/>
      <c r="D34" s="46"/>
    </row>
    <row r="35" spans="1:4" ht="16.5" thickBot="1" x14ac:dyDescent="0.3">
      <c r="A35" s="44" t="s">
        <v>59</v>
      </c>
      <c r="B35" s="45" t="s">
        <v>78</v>
      </c>
      <c r="C35" s="47">
        <v>1.4999999999999999E-2</v>
      </c>
      <c r="D35" s="46"/>
    </row>
    <row r="36" spans="1:4" ht="16.5" thickBot="1" x14ac:dyDescent="0.3">
      <c r="A36" s="44" t="s">
        <v>60</v>
      </c>
      <c r="B36" s="45" t="s">
        <v>79</v>
      </c>
      <c r="C36" s="47">
        <v>0.01</v>
      </c>
      <c r="D36" s="46"/>
    </row>
    <row r="37" spans="1:4" ht="16.5" thickBot="1" x14ac:dyDescent="0.3">
      <c r="A37" s="44" t="s">
        <v>62</v>
      </c>
      <c r="B37" s="45" t="s">
        <v>23</v>
      </c>
      <c r="C37" s="47">
        <v>6.0000000000000001E-3</v>
      </c>
      <c r="D37" s="46"/>
    </row>
    <row r="38" spans="1:4" ht="16.5" thickBot="1" x14ac:dyDescent="0.3">
      <c r="A38" s="44" t="s">
        <v>63</v>
      </c>
      <c r="B38" s="45" t="s">
        <v>24</v>
      </c>
      <c r="C38" s="47">
        <v>2E-3</v>
      </c>
      <c r="D38" s="46"/>
    </row>
    <row r="39" spans="1:4" ht="16.5" thickBot="1" x14ac:dyDescent="0.3">
      <c r="A39" s="44" t="s">
        <v>80</v>
      </c>
      <c r="B39" s="45" t="s">
        <v>25</v>
      </c>
      <c r="C39" s="47">
        <v>0.08</v>
      </c>
      <c r="D39" s="46"/>
    </row>
    <row r="40" spans="1:4" ht="16.5" thickBot="1" x14ac:dyDescent="0.3">
      <c r="A40" s="87" t="s">
        <v>81</v>
      </c>
      <c r="B40" s="88"/>
      <c r="C40" s="46"/>
      <c r="D40" s="46"/>
    </row>
    <row r="43" spans="1:4" x14ac:dyDescent="0.25">
      <c r="A43" s="90" t="s">
        <v>82</v>
      </c>
      <c r="B43" s="90"/>
      <c r="C43" s="90"/>
    </row>
    <row r="44" spans="1:4" ht="16.5" thickBot="1" x14ac:dyDescent="0.3"/>
    <row r="45" spans="1:4" ht="16.5" thickBot="1" x14ac:dyDescent="0.3">
      <c r="A45" s="42" t="s">
        <v>83</v>
      </c>
      <c r="B45" s="43" t="s">
        <v>84</v>
      </c>
      <c r="C45" s="43" t="s">
        <v>52</v>
      </c>
    </row>
    <row r="46" spans="1:4" ht="16.5" thickBot="1" x14ac:dyDescent="0.3">
      <c r="A46" s="44" t="s">
        <v>53</v>
      </c>
      <c r="B46" s="45" t="s">
        <v>85</v>
      </c>
      <c r="C46" s="46"/>
    </row>
    <row r="47" spans="1:4" ht="16.5" thickBot="1" x14ac:dyDescent="0.3">
      <c r="A47" s="44" t="s">
        <v>55</v>
      </c>
      <c r="B47" s="45" t="s">
        <v>86</v>
      </c>
      <c r="C47" s="46"/>
    </row>
    <row r="48" spans="1:4" ht="16.5" thickBot="1" x14ac:dyDescent="0.3">
      <c r="A48" s="44" t="s">
        <v>57</v>
      </c>
      <c r="B48" s="45" t="s">
        <v>87</v>
      </c>
      <c r="C48" s="46"/>
    </row>
    <row r="49" spans="1:3" ht="16.5" thickBot="1" x14ac:dyDescent="0.3">
      <c r="A49" s="44" t="s">
        <v>59</v>
      </c>
      <c r="B49" s="45" t="s">
        <v>64</v>
      </c>
      <c r="C49" s="46"/>
    </row>
    <row r="50" spans="1:3" ht="16.5" thickBot="1" x14ac:dyDescent="0.3">
      <c r="A50" s="87" t="s">
        <v>14</v>
      </c>
      <c r="B50" s="88"/>
      <c r="C50" s="46"/>
    </row>
    <row r="53" spans="1:3" x14ac:dyDescent="0.25">
      <c r="A53" s="90" t="s">
        <v>88</v>
      </c>
      <c r="B53" s="90"/>
      <c r="C53" s="90"/>
    </row>
    <row r="54" spans="1:3" ht="16.5" thickBot="1" x14ac:dyDescent="0.3"/>
    <row r="55" spans="1:3" ht="16.5" thickBot="1" x14ac:dyDescent="0.3">
      <c r="A55" s="42">
        <v>2</v>
      </c>
      <c r="B55" s="43" t="s">
        <v>89</v>
      </c>
      <c r="C55" s="43" t="s">
        <v>52</v>
      </c>
    </row>
    <row r="56" spans="1:3" ht="16.5" thickBot="1" x14ac:dyDescent="0.3">
      <c r="A56" s="44" t="s">
        <v>67</v>
      </c>
      <c r="B56" s="45" t="s">
        <v>68</v>
      </c>
      <c r="C56" s="46"/>
    </row>
    <row r="57" spans="1:3" ht="16.5" thickBot="1" x14ac:dyDescent="0.3">
      <c r="A57" s="44" t="s">
        <v>72</v>
      </c>
      <c r="B57" s="45" t="s">
        <v>73</v>
      </c>
      <c r="C57" s="46"/>
    </row>
    <row r="58" spans="1:3" ht="16.5" thickBot="1" x14ac:dyDescent="0.3">
      <c r="A58" s="44" t="s">
        <v>83</v>
      </c>
      <c r="B58" s="45" t="s">
        <v>84</v>
      </c>
      <c r="C58" s="46"/>
    </row>
    <row r="59" spans="1:3" ht="16.5" thickBot="1" x14ac:dyDescent="0.3">
      <c r="A59" s="87" t="s">
        <v>14</v>
      </c>
      <c r="B59" s="88"/>
      <c r="C59" s="46"/>
    </row>
    <row r="60" spans="1:3" x14ac:dyDescent="0.25">
      <c r="A60" s="10"/>
    </row>
    <row r="62" spans="1:3" x14ac:dyDescent="0.25">
      <c r="A62" s="89" t="s">
        <v>90</v>
      </c>
      <c r="B62" s="89"/>
      <c r="C62" s="89"/>
    </row>
    <row r="63" spans="1:3" ht="16.5" thickBot="1" x14ac:dyDescent="0.3"/>
    <row r="64" spans="1:3" ht="16.5" thickBot="1" x14ac:dyDescent="0.3">
      <c r="A64" s="42">
        <v>3</v>
      </c>
      <c r="B64" s="43" t="s">
        <v>91</v>
      </c>
      <c r="C64" s="43" t="s">
        <v>52</v>
      </c>
    </row>
    <row r="65" spans="1:3" ht="16.5" thickBot="1" x14ac:dyDescent="0.3">
      <c r="A65" s="44" t="s">
        <v>53</v>
      </c>
      <c r="B65" s="49" t="s">
        <v>92</v>
      </c>
      <c r="C65" s="46"/>
    </row>
    <row r="66" spans="1:3" ht="16.5" thickBot="1" x14ac:dyDescent="0.3">
      <c r="A66" s="44" t="s">
        <v>55</v>
      </c>
      <c r="B66" s="49" t="s">
        <v>93</v>
      </c>
      <c r="C66" s="46"/>
    </row>
    <row r="67" spans="1:3" ht="16.5" thickBot="1" x14ac:dyDescent="0.3">
      <c r="A67" s="44" t="s">
        <v>57</v>
      </c>
      <c r="B67" s="49" t="s">
        <v>94</v>
      </c>
      <c r="C67" s="46"/>
    </row>
    <row r="68" spans="1:3" ht="16.5" thickBot="1" x14ac:dyDescent="0.3">
      <c r="A68" s="44" t="s">
        <v>59</v>
      </c>
      <c r="B68" s="49" t="s">
        <v>95</v>
      </c>
      <c r="C68" s="46"/>
    </row>
    <row r="69" spans="1:3" ht="16.5" thickBot="1" x14ac:dyDescent="0.3">
      <c r="A69" s="44" t="s">
        <v>60</v>
      </c>
      <c r="B69" s="49" t="s">
        <v>96</v>
      </c>
      <c r="C69" s="46"/>
    </row>
    <row r="70" spans="1:3" ht="16.5" thickBot="1" x14ac:dyDescent="0.3">
      <c r="A70" s="44" t="s">
        <v>62</v>
      </c>
      <c r="B70" s="49" t="s">
        <v>97</v>
      </c>
      <c r="C70" s="46"/>
    </row>
    <row r="71" spans="1:3" ht="16.5" thickBot="1" x14ac:dyDescent="0.3">
      <c r="A71" s="87" t="s">
        <v>14</v>
      </c>
      <c r="B71" s="88"/>
      <c r="C71" s="46"/>
    </row>
    <row r="74" spans="1:3" x14ac:dyDescent="0.25">
      <c r="A74" s="89" t="s">
        <v>98</v>
      </c>
      <c r="B74" s="89"/>
      <c r="C74" s="89"/>
    </row>
    <row r="77" spans="1:3" x14ac:dyDescent="0.25">
      <c r="A77" s="90" t="s">
        <v>99</v>
      </c>
      <c r="B77" s="90"/>
      <c r="C77" s="90"/>
    </row>
    <row r="78" spans="1:3" ht="16.5" thickBot="1" x14ac:dyDescent="0.3">
      <c r="A78" s="41"/>
    </row>
    <row r="79" spans="1:3" ht="16.5" thickBot="1" x14ac:dyDescent="0.3">
      <c r="A79" s="42" t="s">
        <v>100</v>
      </c>
      <c r="B79" s="43" t="s">
        <v>101</v>
      </c>
      <c r="C79" s="43" t="s">
        <v>52</v>
      </c>
    </row>
    <row r="80" spans="1:3" ht="16.5" thickBot="1" x14ac:dyDescent="0.3">
      <c r="A80" s="44" t="s">
        <v>53</v>
      </c>
      <c r="B80" s="45" t="s">
        <v>18</v>
      </c>
      <c r="C80" s="46"/>
    </row>
    <row r="81" spans="1:3" ht="16.5" thickBot="1" x14ac:dyDescent="0.3">
      <c r="A81" s="44" t="s">
        <v>55</v>
      </c>
      <c r="B81" s="45" t="s">
        <v>101</v>
      </c>
      <c r="C81" s="46"/>
    </row>
    <row r="82" spans="1:3" ht="16.5" thickBot="1" x14ac:dyDescent="0.3">
      <c r="A82" s="44" t="s">
        <v>57</v>
      </c>
      <c r="B82" s="45" t="s">
        <v>102</v>
      </c>
      <c r="C82" s="46"/>
    </row>
    <row r="83" spans="1:3" ht="16.5" thickBot="1" x14ac:dyDescent="0.3">
      <c r="A83" s="44" t="s">
        <v>59</v>
      </c>
      <c r="B83" s="45" t="s">
        <v>103</v>
      </c>
      <c r="C83" s="46"/>
    </row>
    <row r="84" spans="1:3" ht="16.5" thickBot="1" x14ac:dyDescent="0.3">
      <c r="A84" s="44" t="s">
        <v>60</v>
      </c>
      <c r="B84" s="45" t="s">
        <v>104</v>
      </c>
      <c r="C84" s="46"/>
    </row>
    <row r="85" spans="1:3" ht="16.5" thickBot="1" x14ac:dyDescent="0.3">
      <c r="A85" s="44" t="s">
        <v>62</v>
      </c>
      <c r="B85" s="45" t="s">
        <v>64</v>
      </c>
      <c r="C85" s="46"/>
    </row>
    <row r="86" spans="1:3" ht="16.5" thickBot="1" x14ac:dyDescent="0.3">
      <c r="A86" s="87" t="s">
        <v>81</v>
      </c>
      <c r="B86" s="88"/>
      <c r="C86" s="46"/>
    </row>
    <row r="89" spans="1:3" x14ac:dyDescent="0.25">
      <c r="A89" s="90" t="s">
        <v>105</v>
      </c>
      <c r="B89" s="90"/>
      <c r="C89" s="90"/>
    </row>
    <row r="90" spans="1:3" ht="16.5" thickBot="1" x14ac:dyDescent="0.3">
      <c r="A90" s="41"/>
    </row>
    <row r="91" spans="1:3" ht="16.5" thickBot="1" x14ac:dyDescent="0.3">
      <c r="A91" s="42" t="s">
        <v>106</v>
      </c>
      <c r="B91" s="43" t="s">
        <v>107</v>
      </c>
      <c r="C91" s="43" t="s">
        <v>52</v>
      </c>
    </row>
    <row r="92" spans="1:3" ht="16.5" thickBot="1" x14ac:dyDescent="0.3">
      <c r="A92" s="44" t="s">
        <v>53</v>
      </c>
      <c r="B92" s="45" t="s">
        <v>126</v>
      </c>
      <c r="C92" s="46"/>
    </row>
    <row r="93" spans="1:3" ht="16.5" thickBot="1" x14ac:dyDescent="0.3">
      <c r="A93" s="87" t="s">
        <v>14</v>
      </c>
      <c r="B93" s="88"/>
      <c r="C93" s="46"/>
    </row>
    <row r="96" spans="1:3" x14ac:dyDescent="0.25">
      <c r="A96" s="90" t="s">
        <v>108</v>
      </c>
      <c r="B96" s="90"/>
      <c r="C96" s="90"/>
    </row>
    <row r="97" spans="1:3" ht="16.5" thickBot="1" x14ac:dyDescent="0.3">
      <c r="A97" s="41"/>
    </row>
    <row r="98" spans="1:3" ht="16.5" thickBot="1" x14ac:dyDescent="0.3">
      <c r="A98" s="42">
        <v>4</v>
      </c>
      <c r="B98" s="43" t="s">
        <v>109</v>
      </c>
      <c r="C98" s="43" t="s">
        <v>52</v>
      </c>
    </row>
    <row r="99" spans="1:3" ht="16.5" thickBot="1" x14ac:dyDescent="0.3">
      <c r="A99" s="44" t="s">
        <v>100</v>
      </c>
      <c r="B99" s="45" t="s">
        <v>101</v>
      </c>
      <c r="C99" s="46"/>
    </row>
    <row r="100" spans="1:3" ht="16.5" thickBot="1" x14ac:dyDescent="0.3">
      <c r="A100" s="44" t="s">
        <v>106</v>
      </c>
      <c r="B100" s="45" t="s">
        <v>107</v>
      </c>
      <c r="C100" s="46"/>
    </row>
    <row r="101" spans="1:3" ht="16.5" thickBot="1" x14ac:dyDescent="0.3">
      <c r="A101" s="87" t="s">
        <v>14</v>
      </c>
      <c r="B101" s="88"/>
      <c r="C101" s="46"/>
    </row>
    <row r="104" spans="1:3" x14ac:dyDescent="0.25">
      <c r="A104" s="89" t="s">
        <v>110</v>
      </c>
      <c r="B104" s="89"/>
      <c r="C104" s="89"/>
    </row>
    <row r="105" spans="1:3" ht="16.5" thickBot="1" x14ac:dyDescent="0.3"/>
    <row r="106" spans="1:3" ht="16.5" thickBot="1" x14ac:dyDescent="0.3">
      <c r="A106" s="42">
        <v>5</v>
      </c>
      <c r="B106" s="50" t="s">
        <v>35</v>
      </c>
      <c r="C106" s="43" t="s">
        <v>52</v>
      </c>
    </row>
    <row r="107" spans="1:3" ht="16.5" thickBot="1" x14ac:dyDescent="0.3">
      <c r="A107" s="44" t="s">
        <v>53</v>
      </c>
      <c r="B107" s="45" t="s">
        <v>111</v>
      </c>
      <c r="C107" s="46"/>
    </row>
    <row r="108" spans="1:3" ht="16.5" thickBot="1" x14ac:dyDescent="0.3">
      <c r="A108" s="44" t="s">
        <v>55</v>
      </c>
      <c r="B108" s="45" t="s">
        <v>112</v>
      </c>
      <c r="C108" s="46"/>
    </row>
    <row r="109" spans="1:3" ht="16.5" thickBot="1" x14ac:dyDescent="0.3">
      <c r="A109" s="44" t="s">
        <v>57</v>
      </c>
      <c r="B109" s="45" t="s">
        <v>113</v>
      </c>
      <c r="C109" s="46"/>
    </row>
    <row r="110" spans="1:3" ht="16.5" thickBot="1" x14ac:dyDescent="0.3">
      <c r="A110" s="44" t="s">
        <v>59</v>
      </c>
      <c r="B110" s="45" t="s">
        <v>64</v>
      </c>
      <c r="C110" s="46"/>
    </row>
    <row r="111" spans="1:3" ht="16.5" thickBot="1" x14ac:dyDescent="0.3">
      <c r="A111" s="87" t="s">
        <v>81</v>
      </c>
      <c r="B111" s="88"/>
      <c r="C111" s="46"/>
    </row>
    <row r="114" spans="1:4" x14ac:dyDescent="0.25">
      <c r="A114" s="89" t="s">
        <v>114</v>
      </c>
      <c r="B114" s="89"/>
      <c r="C114" s="89"/>
    </row>
    <row r="115" spans="1:4" ht="16.5" thickBot="1" x14ac:dyDescent="0.3"/>
    <row r="116" spans="1:4" ht="16.5" thickBot="1" x14ac:dyDescent="0.3">
      <c r="A116" s="42">
        <v>6</v>
      </c>
      <c r="B116" s="50" t="s">
        <v>36</v>
      </c>
      <c r="C116" s="43" t="s">
        <v>74</v>
      </c>
      <c r="D116" s="43" t="s">
        <v>52</v>
      </c>
    </row>
    <row r="117" spans="1:4" ht="16.5" thickBot="1" x14ac:dyDescent="0.3">
      <c r="A117" s="44" t="s">
        <v>53</v>
      </c>
      <c r="B117" s="45" t="s">
        <v>45</v>
      </c>
      <c r="C117" s="46"/>
      <c r="D117" s="46"/>
    </row>
    <row r="118" spans="1:4" ht="16.5" thickBot="1" x14ac:dyDescent="0.3">
      <c r="A118" s="44" t="s">
        <v>55</v>
      </c>
      <c r="B118" s="45" t="s">
        <v>47</v>
      </c>
      <c r="C118" s="46"/>
      <c r="D118" s="46"/>
    </row>
    <row r="119" spans="1:4" ht="16.5" thickBot="1" x14ac:dyDescent="0.3">
      <c r="A119" s="44" t="s">
        <v>57</v>
      </c>
      <c r="B119" s="45" t="s">
        <v>46</v>
      </c>
      <c r="C119" s="46"/>
      <c r="D119" s="46"/>
    </row>
    <row r="120" spans="1:4" ht="16.5" thickBot="1" x14ac:dyDescent="0.3">
      <c r="A120" s="44"/>
      <c r="B120" s="45" t="s">
        <v>115</v>
      </c>
      <c r="C120" s="46"/>
      <c r="D120" s="46"/>
    </row>
    <row r="121" spans="1:4" ht="16.5" thickBot="1" x14ac:dyDescent="0.3">
      <c r="A121" s="44"/>
      <c r="B121" s="45" t="s">
        <v>116</v>
      </c>
      <c r="C121" s="46"/>
      <c r="D121" s="46"/>
    </row>
    <row r="122" spans="1:4" ht="16.5" thickBot="1" x14ac:dyDescent="0.3">
      <c r="A122" s="44"/>
      <c r="B122" s="45" t="s">
        <v>117</v>
      </c>
      <c r="C122" s="46"/>
      <c r="D122" s="46"/>
    </row>
    <row r="123" spans="1:4" ht="16.5" thickBot="1" x14ac:dyDescent="0.3">
      <c r="A123" s="87" t="s">
        <v>81</v>
      </c>
      <c r="B123" s="88"/>
      <c r="C123" s="46"/>
      <c r="D123" s="46"/>
    </row>
    <row r="126" spans="1:4" x14ac:dyDescent="0.25">
      <c r="A126" s="89" t="s">
        <v>118</v>
      </c>
      <c r="B126" s="89"/>
      <c r="C126" s="89"/>
    </row>
    <row r="127" spans="1:4" ht="16.5" thickBot="1" x14ac:dyDescent="0.3"/>
    <row r="128" spans="1:4" ht="16.5" thickBot="1" x14ac:dyDescent="0.3">
      <c r="A128" s="42"/>
      <c r="B128" s="43" t="s">
        <v>119</v>
      </c>
      <c r="C128" s="43" t="s">
        <v>52</v>
      </c>
    </row>
    <row r="129" spans="1:3" ht="16.5" thickBot="1" x14ac:dyDescent="0.3">
      <c r="A129" s="52" t="s">
        <v>53</v>
      </c>
      <c r="B129" s="45" t="s">
        <v>50</v>
      </c>
      <c r="C129" s="45"/>
    </row>
    <row r="130" spans="1:3" ht="16.5" thickBot="1" x14ac:dyDescent="0.3">
      <c r="A130" s="52" t="s">
        <v>55</v>
      </c>
      <c r="B130" s="45" t="s">
        <v>65</v>
      </c>
      <c r="C130" s="45"/>
    </row>
    <row r="131" spans="1:3" ht="16.5" thickBot="1" x14ac:dyDescent="0.3">
      <c r="A131" s="52" t="s">
        <v>57</v>
      </c>
      <c r="B131" s="45" t="s">
        <v>90</v>
      </c>
      <c r="C131" s="45"/>
    </row>
    <row r="132" spans="1:3" ht="16.5" thickBot="1" x14ac:dyDescent="0.3">
      <c r="A132" s="52" t="s">
        <v>59</v>
      </c>
      <c r="B132" s="45" t="s">
        <v>98</v>
      </c>
      <c r="C132" s="45"/>
    </row>
    <row r="133" spans="1:3" ht="16.5" thickBot="1" x14ac:dyDescent="0.3">
      <c r="A133" s="52" t="s">
        <v>60</v>
      </c>
      <c r="B133" s="45" t="s">
        <v>110</v>
      </c>
      <c r="C133" s="45"/>
    </row>
    <row r="134" spans="1:3" ht="16.5" thickBot="1" x14ac:dyDescent="0.3">
      <c r="A134" s="87" t="s">
        <v>120</v>
      </c>
      <c r="B134" s="88"/>
      <c r="C134" s="45"/>
    </row>
    <row r="135" spans="1:3" ht="16.5" thickBot="1" x14ac:dyDescent="0.3">
      <c r="A135" s="52" t="s">
        <v>62</v>
      </c>
      <c r="B135" s="45" t="s">
        <v>121</v>
      </c>
      <c r="C135" s="45"/>
    </row>
    <row r="136" spans="1:3" ht="16.5" thickBot="1" x14ac:dyDescent="0.3">
      <c r="A136" s="87" t="s">
        <v>122</v>
      </c>
      <c r="B136" s="88"/>
      <c r="C136" s="45"/>
    </row>
  </sheetData>
  <mergeCells count="30">
    <mergeCell ref="A3:D3"/>
    <mergeCell ref="A21:C21"/>
    <mergeCell ref="A40:B40"/>
    <mergeCell ref="A29:D29"/>
    <mergeCell ref="A134:B134"/>
    <mergeCell ref="A136:B136"/>
    <mergeCell ref="A126:C126"/>
    <mergeCell ref="A74:C74"/>
    <mergeCell ref="A86:B86"/>
    <mergeCell ref="A77:C77"/>
    <mergeCell ref="A93:B93"/>
    <mergeCell ref="A89:C89"/>
    <mergeCell ref="A101:B101"/>
    <mergeCell ref="A96:C96"/>
    <mergeCell ref="A1:D1"/>
    <mergeCell ref="A2:D2"/>
    <mergeCell ref="A111:B111"/>
    <mergeCell ref="A104:C104"/>
    <mergeCell ref="A123:B123"/>
    <mergeCell ref="A114:C114"/>
    <mergeCell ref="A50:B50"/>
    <mergeCell ref="A43:C43"/>
    <mergeCell ref="A59:B59"/>
    <mergeCell ref="A53:C53"/>
    <mergeCell ref="A71:B71"/>
    <mergeCell ref="A62:C62"/>
    <mergeCell ref="A16:B16"/>
    <mergeCell ref="A6:C6"/>
    <mergeCell ref="A26:B26"/>
    <mergeCell ref="A19:C19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Custo por trabalhador</vt:lpstr>
      <vt:lpstr>Planilha de Custos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Arcangela Silva Casagrande</dc:creator>
  <cp:lastModifiedBy>Licitação-Anahy Anahy</cp:lastModifiedBy>
  <cp:lastPrinted>2026-03-13T19:29:47Z</cp:lastPrinted>
  <dcterms:created xsi:type="dcterms:W3CDTF">2018-01-23T19:35:16Z</dcterms:created>
  <dcterms:modified xsi:type="dcterms:W3CDTF">2026-03-13T19:29:54Z</dcterms:modified>
</cp:coreProperties>
</file>