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Orçamento Sintético" sheetId="1" state="visible" r:id="rId2"/>
  </sheets>
  <externalReferences>
    <externalReference r:id="rId1"/>
  </externalReferences>
  <definedNames>
    <definedName name="Print_Titles" localSheetId="0">'[1]repeated header'!$4:$4</definedName>
  </definedName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<sst xmlns="http://schemas.openxmlformats.org/spreadsheetml/2006/main" count="159" uniqueCount="159">
  <si>
    <t>Obra</t>
  </si>
  <si>
    <t>Bancos</t>
  </si>
  <si>
    <t>B.D.I.</t>
  </si>
  <si>
    <t xml:space="preserve">Encargos Sociais</t>
  </si>
  <si>
    <t xml:space="preserve">Ciclofaixa e Manutenção de pavimento - RM 11</t>
  </si>
  <si>
    <t xml:space="preserve">SINAPI - 12/2025 - Paraná
SBC - 12/2025 - Paraná
SICRO3 - 10/2025 - Paraná
ORSE - 11/2025 - Sergipe
SEDOP - 10/2025 - Pará
CPOS/CDHU - 01/2026 - São Paulo
DERPR - 08/2025 - Paraná
</t>
  </si>
  <si>
    <t>23,5%</t>
  </si>
  <si>
    <t xml:space="preserve">Não Desonerado: embutido nos preços unitário dos insumos de mão de obra, de acordo com as bases.</t>
  </si>
  <si>
    <t xml:space="preserve">Orçamento Sintético</t>
  </si>
  <si>
    <t>Item</t>
  </si>
  <si>
    <t>Código</t>
  </si>
  <si>
    <t>Banco</t>
  </si>
  <si>
    <t>Descrição</t>
  </si>
  <si>
    <t>Und</t>
  </si>
  <si>
    <t>Quant.</t>
  </si>
  <si>
    <t xml:space="preserve">Valor Unit</t>
  </si>
  <si>
    <t xml:space="preserve">Valor Unit com BDI</t>
  </si>
  <si>
    <t>Total</t>
  </si>
  <si>
    <t xml:space="preserve">Peso (%)</t>
  </si>
  <si>
    <t xml:space="preserve"> 1 </t>
  </si>
  <si>
    <t xml:space="preserve">SERVIÇOS PRELIMINARES</t>
  </si>
  <si>
    <t xml:space="preserve"> 1.1 </t>
  </si>
  <si>
    <t xml:space="preserve"> 000006 </t>
  </si>
  <si>
    <t>SEDOP</t>
  </si>
  <si>
    <t xml:space="preserve">Mobilização e Desmobilização de pessoal e equipamentos</t>
  </si>
  <si>
    <t>un</t>
  </si>
  <si>
    <t xml:space="preserve"> 1.2 </t>
  </si>
  <si>
    <t xml:space="preserve"> 90778 </t>
  </si>
  <si>
    <t>SINAPI</t>
  </si>
  <si>
    <t xml:space="preserve">ENGENHEIRO CIVIL DE OBRA PLENO COM ENCARGOS COMPLEMENTARES</t>
  </si>
  <si>
    <t>H</t>
  </si>
  <si>
    <t xml:space="preserve"> 1.3 </t>
  </si>
  <si>
    <t xml:space="preserve"> 93572 </t>
  </si>
  <si>
    <t xml:space="preserve">ENCARREGADO GERAL DE OBRAS COM ENCARGOS COMPLEMENTARES</t>
  </si>
  <si>
    <t>MES</t>
  </si>
  <si>
    <t xml:space="preserve"> 1.4 </t>
  </si>
  <si>
    <t xml:space="preserve"> 74209/001 </t>
  </si>
  <si>
    <t xml:space="preserve">PLACA DE OBRA EM CHAPA DE ACO GALVANIZADO</t>
  </si>
  <si>
    <t>m²</t>
  </si>
  <si>
    <t xml:space="preserve"> 1.5 </t>
  </si>
  <si>
    <t xml:space="preserve"> 012689 </t>
  </si>
  <si>
    <t>SBC</t>
  </si>
  <si>
    <t xml:space="preserve">(cópia adaptada) RISCOS - 5 % DO VALOR TOTAL DA OBRA</t>
  </si>
  <si>
    <t>UN</t>
  </si>
  <si>
    <t xml:space="preserve"> 2 </t>
  </si>
  <si>
    <t xml:space="preserve">TERRAPLANAGEM E READEQUAÇÃO DO PERIMETRO - CICLOFAIXA</t>
  </si>
  <si>
    <t xml:space="preserve"> 2.1 </t>
  </si>
  <si>
    <t xml:space="preserve"> 5502985 </t>
  </si>
  <si>
    <t>SICRO3</t>
  </si>
  <si>
    <t xml:space="preserve">Limpeza mecanizada da camada vegetal</t>
  </si>
  <si>
    <t xml:space="preserve"> 2.2 </t>
  </si>
  <si>
    <t xml:space="preserve"> 5501706 </t>
  </si>
  <si>
    <t xml:space="preserve">Escavação mecânica com retroescavadeira em material de 1ª categoria</t>
  </si>
  <si>
    <t>m³</t>
  </si>
  <si>
    <t xml:space="preserve"> 2.3 </t>
  </si>
  <si>
    <t xml:space="preserve"> 3713 </t>
  </si>
  <si>
    <t>ORSE</t>
  </si>
  <si>
    <t xml:space="preserve">Locação de eixos em geral, com estaqueamento</t>
  </si>
  <si>
    <t>m</t>
  </si>
  <si>
    <t xml:space="preserve"> 2.4 </t>
  </si>
  <si>
    <t xml:space="preserve"> 100978 </t>
  </si>
  <si>
    <t xml:space="preserve">CARGA, MANOBRA E DESCARGA DE SOLOS E MATERIAIS GRANULARES EM CAMINHÃO BASCULANTE 10 M³ - CARGA COM ESCAVADEIRA HIDRÁULICA (CAÇAMBA DE 1,20 M³ / 155 HP) E DESCARGA LIVRE (UNIDADE: M3). AF_07/2020</t>
  </si>
  <si>
    <t xml:space="preserve"> 2.5 </t>
  </si>
  <si>
    <t xml:space="preserve"> 7086 </t>
  </si>
  <si>
    <t xml:space="preserve">Aterro mecanizado com trator de esteira, inclusive compactação (mão de obra, caminhão pipa, e rolo)</t>
  </si>
  <si>
    <t xml:space="preserve"> 2.6 </t>
  </si>
  <si>
    <t xml:space="preserve"> 00006081 </t>
  </si>
  <si>
    <t xml:space="preserve">ARGILA OU BARRO PARA ATERRO/REATERRO (COM TRANSPORTE ATE 10 KM)</t>
  </si>
  <si>
    <t xml:space="preserve"> 2.7 </t>
  </si>
  <si>
    <t xml:space="preserve"> 2382 </t>
  </si>
  <si>
    <t xml:space="preserve">Reassentamento de cerca com estaca de madeira</t>
  </si>
  <si>
    <t xml:space="preserve"> 2.8 </t>
  </si>
  <si>
    <t xml:space="preserve"> 4011210 </t>
  </si>
  <si>
    <t xml:space="preserve">Regularização do subleito com fresagem corte e controle automático de greide - 100% Proctor intermediário</t>
  </si>
  <si>
    <t xml:space="preserve"> 3.1 </t>
  </si>
  <si>
    <t>CICLOFAIXA</t>
  </si>
  <si>
    <t xml:space="preserve"> 3.1.2 </t>
  </si>
  <si>
    <t xml:space="preserve"> 4011279 </t>
  </si>
  <si>
    <t xml:space="preserve">Base ou sub-base de macadame seco com brita comercial - 100% Proctor modificado</t>
  </si>
  <si>
    <t xml:space="preserve"> 3.1.3 </t>
  </si>
  <si>
    <t xml:space="preserve"> 96397 </t>
  </si>
  <si>
    <t xml:space="preserve">CONSTRUÇÃO DE BASE E SUB-BASE PARA PAVIMENTAÇÃO DE BRITA GRADUADA SIMPLES TRATADA COM CIMENTO, COM ESPESSURA DE 15 CM - EXCLUSIVE CARGA E TRANSPORTE. AF_09/2024</t>
  </si>
  <si>
    <t xml:space="preserve"> 3.1.4 </t>
  </si>
  <si>
    <t xml:space="preserve"> 95875 </t>
  </si>
  <si>
    <t xml:space="preserve">TRANSPORTE COM CAMINHÃO BASCULANTE DE 10 M³, EM VIA URBANA PAVIMENTADA, DMT ATÉ 30 KM (UNIDADE: M3XKM). AF_07/2020</t>
  </si>
  <si>
    <t>M3XKM</t>
  </si>
  <si>
    <t xml:space="preserve"> 3.1.5 </t>
  </si>
  <si>
    <t xml:space="preserve"> 102470 </t>
  </si>
  <si>
    <t xml:space="preserve">EXECUÇÃO DE IMPRIMAÇÃO COM ASFALTO DILUÍDO CM-30, PARA OBRAS DE CONSTRUÇÃO DE PAVIMENTOS. AF_09/2024</t>
  </si>
  <si>
    <t xml:space="preserve"> 3.1.6 </t>
  </si>
  <si>
    <t xml:space="preserve"> 4011353 </t>
  </si>
  <si>
    <t xml:space="preserve">Pintura de ligação</t>
  </si>
  <si>
    <t xml:space="preserve"> 3.1.7 </t>
  </si>
  <si>
    <t xml:space="preserve"> 37.04.15 </t>
  </si>
  <si>
    <t>Próprio</t>
  </si>
  <si>
    <t xml:space="preserve">(Copia SINAPI - 95993) CONSTRUÇÃO DE PAVIMENTO COM APLICAÇÃO DE CONCRETO BETUMINOSO USINADO A QUENTE (CBUQ), CAMADA DE ROLAMENTO, COM ESPESSURA DE 4,0 CM - EXCLUSIVE TRANSPORTE. AF_03/2017</t>
  </si>
  <si>
    <t>T</t>
  </si>
  <si>
    <t xml:space="preserve"> 3.1.8 </t>
  </si>
  <si>
    <t xml:space="preserve"> 5914389 </t>
  </si>
  <si>
    <t xml:space="preserve">Transporte com caminhão basculante de 10 m³ - rodovia pavimentada</t>
  </si>
  <si>
    <t>tkm</t>
  </si>
  <si>
    <t xml:space="preserve"> 3.2 </t>
  </si>
  <si>
    <t xml:space="preserve">MANUTENÇÃO DE PAVIMENTO</t>
  </si>
  <si>
    <t xml:space="preserve"> 3.2.1 </t>
  </si>
  <si>
    <t xml:space="preserve"> 505100 </t>
  </si>
  <si>
    <t>DERPR</t>
  </si>
  <si>
    <t xml:space="preserve">Fresagem descontínua a frio</t>
  </si>
  <si>
    <t xml:space="preserve"> 3.2.2 </t>
  </si>
  <si>
    <t xml:space="preserve"> 99814 </t>
  </si>
  <si>
    <t xml:space="preserve">LIMPEZA DE SUPERFÍCIE PISO OU PAREDE COM JATO DE ALTA PRESSÃO. AF_10/2025</t>
  </si>
  <si>
    <t xml:space="preserve"> 3.2.3 </t>
  </si>
  <si>
    <t xml:space="preserve">(Copia SINAPI - 95993) CONSTRUÇÃO DE PAVIMENTO COM APLICAÇÃO DE CONCRETO BETUMINOSO USINADO A QUENTE (CBUQ), CAMADA DE ROLAMENTO, COM ESPESSURA DE 3,0 CM - EXCLUSIVE TRANSPORTE. AF_03/2017</t>
  </si>
  <si>
    <t xml:space="preserve"> 3.2.4 </t>
  </si>
  <si>
    <t xml:space="preserve"> 3.2.5 </t>
  </si>
  <si>
    <t xml:space="preserve"> 3.2.6 </t>
  </si>
  <si>
    <t xml:space="preserve"> 3.2.7 </t>
  </si>
  <si>
    <t xml:space="preserve"> 105756 </t>
  </si>
  <si>
    <t xml:space="preserve">EXECUÇÃO DE IMPRIMAÇÃO COM ASFALTO DILUÍDO CM-30, PARA OBRAS DE RECONSTRUÇÃO DE PAVIMENTOS. AF_09/2024</t>
  </si>
  <si>
    <t xml:space="preserve"> 3.2.8 </t>
  </si>
  <si>
    <t xml:space="preserve"> 3.2.9 </t>
  </si>
  <si>
    <t xml:space="preserve"> 105751 </t>
  </si>
  <si>
    <t xml:space="preserve">RECONSTRUÇÃO DE BASE E SUB-BASE PARA PAVIMENTAÇÃO DE MACADAME SECO, COM ESPESSURA DE 15 CM - EXCLUSIVE CARGA E TRANSPORTE. AF_09/2024</t>
  </si>
  <si>
    <t xml:space="preserve"> 4 </t>
  </si>
  <si>
    <t xml:space="preserve">SINALIZAÇÃO VIÁRIA</t>
  </si>
  <si>
    <t xml:space="preserve"> 4.1 </t>
  </si>
  <si>
    <t xml:space="preserve"> 5213401 </t>
  </si>
  <si>
    <t xml:space="preserve">Pintura de faixa com tinta acrílica - espessura de 0,6 mm</t>
  </si>
  <si>
    <t xml:space="preserve"> 4.2 </t>
  </si>
  <si>
    <t xml:space="preserve"> 5213362 </t>
  </si>
  <si>
    <t xml:space="preserve">Tachão refletivo em plástico injetado - bidirecional - fornecimento e colocação</t>
  </si>
  <si>
    <t xml:space="preserve"> 4.3 </t>
  </si>
  <si>
    <t xml:space="preserve"> 5213863 </t>
  </si>
  <si>
    <t xml:space="preserve">Suporte metálico galvanizado para placa de advertência ou regulamentação - lado ou diâmetro de 0,60 m - fornecimento e implantação</t>
  </si>
  <si>
    <t xml:space="preserve"> 4.4 </t>
  </si>
  <si>
    <t xml:space="preserve"> 5213440 </t>
  </si>
  <si>
    <t xml:space="preserve">Placa de regulamentação em aço D = 0,60 m - película retrorrefletiva tipo I + SI - fornecimento e implantação</t>
  </si>
  <si>
    <t xml:space="preserve"> 4.5 </t>
  </si>
  <si>
    <t xml:space="preserve"> 5219606 </t>
  </si>
  <si>
    <t xml:space="preserve">Tacha refletiva em plástico injetado - bidirecional tipo II - com um pino - fornecimento e colocação</t>
  </si>
  <si>
    <t xml:space="preserve"> 4.6 </t>
  </si>
  <si>
    <t xml:space="preserve"> 98504 </t>
  </si>
  <si>
    <t xml:space="preserve">PLANTIO DE GRAMA BATATAIS EM PLACAS. AF_07/2024</t>
  </si>
  <si>
    <t xml:space="preserve"> 4.7 </t>
  </si>
  <si>
    <t xml:space="preserve"> 70.01.003 </t>
  </si>
  <si>
    <t>CPOS/CDHU</t>
  </si>
  <si>
    <t xml:space="preserve">Faixa elevada para travessia de pedestres em massa asfáltica - lombofaixa de vias com execução de recapeamento</t>
  </si>
  <si>
    <t xml:space="preserve"> 5 </t>
  </si>
  <si>
    <t xml:space="preserve">OUTROS SERVIÇOS</t>
  </si>
  <si>
    <t xml:space="preserve"> 5.1 </t>
  </si>
  <si>
    <t xml:space="preserve"> 37.04.96 </t>
  </si>
  <si>
    <t xml:space="preserve">Totem inaugurativo em alvenaria nas dimensões de 0,6x0,8m de base e altura média de 0,7m. Incluso chapisco, emboço, fundo selador, tinta texturizada</t>
  </si>
  <si>
    <t>unidade</t>
  </si>
  <si>
    <t xml:space="preserve"> 5.2 </t>
  </si>
  <si>
    <t xml:space="preserve"> 37.04.78 </t>
  </si>
  <si>
    <t xml:space="preserve">PLACA DE INAUGURAÇÃO EM AÇO INOX, 50*70CM, GRAVADA EM BAIXO RELEVO, CONFORME MODELO MUNICIPAL</t>
  </si>
  <si>
    <t xml:space="preserve">Total sem BDI</t>
  </si>
  <si>
    <t xml:space="preserve">Total do BDI</t>
  </si>
  <si>
    <t xml:space="preserve">Total Geral</t>
  </si>
  <si>
    <t xml:space="preserve">_______________________________________________________________
CLAUDIO MILANI
Setor de Engenharia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</si>
</sst>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4" formatCode="#,##0.00\ %"/>
  </numFmts>
  <fonts count="4">
    <font>
      <sz val="11.000000"/>
      <color theme="1"/>
      <name val="Arial"/>
    </font>
    <font>
      <b/>
      <sz val="11.000000"/>
      <name val="Arial"/>
    </font>
    <font>
      <b/>
      <sz val="10.000000"/>
      <name val="Arial"/>
    </font>
    <font>
      <sz val="10.00000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</fills>
  <borders count="2">
    <border>
      <left style="none"/>
      <right style="none"/>
      <top style="none"/>
      <bottom style="none"/>
      <diagonal style="none"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 style="none"/>
    </border>
  </borders>
  <cellStyleXfs count="1">
    <xf fontId="0" fillId="0" borderId="0" numFmtId="0" applyNumberFormat="1" applyFont="1" applyFill="1" applyBorder="1"/>
  </cellStyleXfs>
  <cellXfs count="28">
    <xf fontId="0" fillId="0" borderId="0" numFmtId="0" xfId="0"/>
    <xf fontId="1" fillId="2" borderId="0" numFmtId="0" xfId="0" applyFont="1" applyFill="1" applyAlignment="1">
      <alignment horizontal="left" vertical="top" wrapText="1"/>
    </xf>
    <xf fontId="2" fillId="2" borderId="0" numFmtId="0" xfId="0" applyFont="1" applyFill="1" applyAlignment="1">
      <alignment horizontal="left" vertical="top" wrapText="1"/>
    </xf>
    <xf fontId="1" fillId="2" borderId="0" numFmtId="0" xfId="0" applyFont="1" applyFill="1" applyAlignment="1">
      <alignment horizontal="center" wrapText="1"/>
    </xf>
    <xf fontId="0" fillId="0" borderId="0" numFmtId="0" xfId="0"/>
    <xf fontId="1" fillId="2" borderId="1" numFmtId="0" xfId="0" applyFont="1" applyFill="1" applyBorder="1" applyAlignment="1">
      <alignment horizontal="left" vertical="top" wrapText="1"/>
    </xf>
    <xf fontId="1" fillId="2" borderId="1" numFmtId="0" xfId="0" applyFont="1" applyFill="1" applyBorder="1" applyAlignment="1">
      <alignment horizontal="right" vertical="top" wrapText="1"/>
    </xf>
    <xf fontId="1" fillId="2" borderId="1" numFmtId="0" xfId="0" applyFont="1" applyFill="1" applyBorder="1" applyAlignment="1">
      <alignment horizontal="center" vertical="top" wrapText="1"/>
    </xf>
    <xf fontId="2" fillId="3" borderId="1" numFmtId="0" xfId="0" applyFont="1" applyFill="1" applyBorder="1" applyAlignment="1">
      <alignment horizontal="left" vertical="top" wrapText="1"/>
    </xf>
    <xf fontId="2" fillId="3" borderId="1" numFmtId="0" xfId="0" applyFont="1" applyFill="1" applyBorder="1" applyAlignment="1">
      <alignment horizontal="right" vertical="top" wrapText="1"/>
    </xf>
    <xf fontId="2" fillId="3" borderId="1" numFmtId="4" xfId="0" applyNumberFormat="1" applyFont="1" applyFill="1" applyBorder="1" applyAlignment="1">
      <alignment horizontal="right" vertical="top" wrapText="1"/>
    </xf>
    <xf fontId="2" fillId="3" borderId="1" numFmtId="164" xfId="0" applyNumberFormat="1" applyFont="1" applyFill="1" applyBorder="1" applyAlignment="1">
      <alignment horizontal="right" vertical="top" wrapText="1"/>
    </xf>
    <xf fontId="3" fillId="4" borderId="1" numFmtId="0" xfId="0" applyFont="1" applyFill="1" applyBorder="1" applyAlignment="1">
      <alignment horizontal="left" vertical="top" wrapText="1"/>
    </xf>
    <xf fontId="3" fillId="4" borderId="1" numFmtId="0" xfId="0" applyFont="1" applyFill="1" applyBorder="1" applyAlignment="1">
      <alignment horizontal="right" vertical="top" wrapText="1"/>
    </xf>
    <xf fontId="3" fillId="4" borderId="1" numFmtId="0" xfId="0" applyFont="1" applyFill="1" applyBorder="1" applyAlignment="1">
      <alignment horizontal="center" vertical="top" wrapText="1"/>
    </xf>
    <xf fontId="3" fillId="4" borderId="1" numFmtId="4" xfId="0" applyNumberFormat="1" applyFont="1" applyFill="1" applyBorder="1" applyAlignment="1">
      <alignment horizontal="right" vertical="top" wrapText="1"/>
    </xf>
    <xf fontId="3" fillId="4" borderId="1" numFmtId="164" xfId="0" applyNumberFormat="1" applyFont="1" applyFill="1" applyBorder="1" applyAlignment="1">
      <alignment horizontal="right" vertical="top" wrapText="1"/>
    </xf>
    <xf fontId="0" fillId="0" borderId="0" numFmtId="14" xfId="0" applyNumberFormat="1"/>
    <xf fontId="3" fillId="5" borderId="1" numFmtId="0" xfId="0" applyFont="1" applyFill="1" applyBorder="1" applyAlignment="1">
      <alignment horizontal="left" vertical="top" wrapText="1"/>
    </xf>
    <xf fontId="3" fillId="5" borderId="1" numFmtId="0" xfId="0" applyFont="1" applyFill="1" applyBorder="1" applyAlignment="1">
      <alignment horizontal="right" vertical="top" wrapText="1"/>
    </xf>
    <xf fontId="3" fillId="5" borderId="1" numFmtId="0" xfId="0" applyFont="1" applyFill="1" applyBorder="1" applyAlignment="1">
      <alignment horizontal="center" vertical="top" wrapText="1"/>
    </xf>
    <xf fontId="3" fillId="5" borderId="1" numFmtId="4" xfId="0" applyNumberFormat="1" applyFont="1" applyFill="1" applyBorder="1" applyAlignment="1">
      <alignment horizontal="right" vertical="top" wrapText="1"/>
    </xf>
    <xf fontId="3" fillId="5" borderId="1" numFmtId="164" xfId="0" applyNumberFormat="1" applyFont="1" applyFill="1" applyBorder="1" applyAlignment="1">
      <alignment horizontal="right" vertical="top" wrapText="1"/>
    </xf>
    <xf fontId="3" fillId="2" borderId="0" numFmtId="0" xfId="0" applyFont="1" applyFill="1" applyAlignment="1">
      <alignment horizontal="center" vertical="top" wrapText="1"/>
    </xf>
    <xf fontId="2" fillId="2" borderId="0" numFmtId="0" xfId="0" applyFont="1" applyFill="1" applyAlignment="1">
      <alignment horizontal="right" vertical="top" wrapText="1"/>
    </xf>
    <xf fontId="3" fillId="2" borderId="0" numFmtId="0" xfId="0" applyFont="1" applyFill="1" applyAlignment="1">
      <alignment horizontal="left" vertical="top" wrapText="1"/>
    </xf>
    <xf fontId="2" fillId="2" borderId="0" numFmtId="4" xfId="0" applyNumberFormat="1" applyFont="1" applyFill="1" applyAlignment="1">
      <alignment horizontal="right" vertical="top" wrapText="1"/>
    </xf>
    <xf fontId="2" fillId="2" borderId="0" numFmt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externalLink" Target="externalLinks/externalLink1.xml"/><Relationship  Id="rId2" Type="http://schemas.openxmlformats.org/officeDocument/2006/relationships/worksheet" Target="worksheets/sheet1.xml"/><Relationship  Id="rId3" Type="http://schemas.openxmlformats.org/officeDocument/2006/relationships/theme" Target="theme/theme1.xml"/><Relationship  Id="rId4" Type="http://schemas.openxmlformats.org/officeDocument/2006/relationships/sharedStrings" Target="sharedStrings.xml"/><Relationship  Id="rId5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0</xdr:colOff>
      <xdr:row>0</xdr:row>
      <xdr:rowOff>0</xdr:rowOff>
    </xdr:from>
    <xdr:ext cx="1333500" cy="1323975"/>
    <xdr:pic>
      <xdr:nvPicPr>
        <xdr:cNvPr id="2" name="Imagem 1"/>
        <xdr:cNvPicPr>
          <a:picLocks noChangeAspect="1" noMove="1" noSelect="1"/>
        </xdr:cNvPicPr>
      </xdr:nvPicPr>
      <xdr:blipFill>
        <a:blip r:embed="rId1"/>
        <a:stretch/>
      </xdr:blipFill>
      <xdr:spPr bwMode="auto"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C:\Users\katia.selzler\Downloads\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P11" activeCellId="0" sqref="P11"/>
    </sheetView>
  </sheetViews>
  <sheetFormatPr defaultRowHeight="14.25"/>
  <cols>
    <col bestFit="1" customWidth="1" min="1" max="2" width="10"/>
    <col bestFit="1" customWidth="1" min="3" max="3" width="13.25"/>
    <col bestFit="1" customWidth="1" min="4" max="4" width="60"/>
    <col bestFit="1" customWidth="1" min="5" max="5" width="8"/>
    <col bestFit="1" customWidth="1" min="6" max="10" width="13"/>
    <col bestFit="1" customWidth="1" min="14" max="14" width="9.875"/>
    <col bestFit="1" customWidth="1" min="16" max="16" width="9.875"/>
  </cols>
  <sheetData>
    <row r="1" ht="15">
      <c r="A1" s="1"/>
      <c r="B1" s="1"/>
      <c r="C1" s="1"/>
      <c r="D1" s="1" t="s">
        <v>0</v>
      </c>
      <c r="E1" s="1" t="s">
        <v>1</v>
      </c>
      <c r="F1" s="1"/>
      <c r="G1" s="1" t="s">
        <v>2</v>
      </c>
      <c r="H1" s="1"/>
      <c r="I1" s="1" t="s">
        <v>3</v>
      </c>
      <c r="J1" s="1"/>
    </row>
    <row r="2" ht="80.099999999999994" customHeight="1">
      <c r="A2" s="2"/>
      <c r="B2" s="2"/>
      <c r="C2" s="2"/>
      <c r="D2" s="2" t="s">
        <v>4</v>
      </c>
      <c r="E2" s="2" t="s">
        <v>5</v>
      </c>
      <c r="F2" s="2"/>
      <c r="G2" s="2" t="s">
        <v>6</v>
      </c>
      <c r="H2" s="2"/>
      <c r="I2" s="2" t="s">
        <v>7</v>
      </c>
      <c r="J2" s="2"/>
    </row>
    <row r="3" ht="15">
      <c r="A3" s="3" t="s">
        <v>8</v>
      </c>
      <c r="B3" s="4"/>
      <c r="C3" s="4"/>
      <c r="D3" s="4"/>
      <c r="E3" s="4"/>
      <c r="F3" s="4"/>
      <c r="G3" s="4"/>
      <c r="H3" s="4"/>
      <c r="I3" s="4"/>
      <c r="J3" s="4"/>
    </row>
    <row r="4" ht="30" customHeight="1">
      <c r="A4" s="5" t="s">
        <v>9</v>
      </c>
      <c r="B4" s="6" t="s">
        <v>10</v>
      </c>
      <c r="C4" s="5" t="s">
        <v>11</v>
      </c>
      <c r="D4" s="5" t="s">
        <v>12</v>
      </c>
      <c r="E4" s="7" t="s">
        <v>13</v>
      </c>
      <c r="F4" s="6" t="s">
        <v>14</v>
      </c>
      <c r="G4" s="6" t="s">
        <v>15</v>
      </c>
      <c r="H4" s="6" t="s">
        <v>16</v>
      </c>
      <c r="I4" s="6" t="s">
        <v>17</v>
      </c>
      <c r="J4" s="6" t="s">
        <v>18</v>
      </c>
    </row>
    <row r="5" ht="24" customHeight="1">
      <c r="A5" s="8" t="s">
        <v>19</v>
      </c>
      <c r="B5" s="8"/>
      <c r="C5" s="8"/>
      <c r="D5" s="8" t="s">
        <v>20</v>
      </c>
      <c r="E5" s="8"/>
      <c r="F5" s="9"/>
      <c r="G5" s="8"/>
      <c r="H5" s="8"/>
      <c r="I5" s="10">
        <v>355898</v>
      </c>
      <c r="J5" s="11">
        <f t="shared" ref="J5:J48" si="0">I5 / 4601513.12</f>
        <v>0.07734368906895564</v>
      </c>
    </row>
    <row r="6" ht="26.100000000000001" customHeight="1">
      <c r="A6" s="12" t="s">
        <v>21</v>
      </c>
      <c r="B6" s="13" t="s">
        <v>22</v>
      </c>
      <c r="C6" s="12" t="s">
        <v>23</v>
      </c>
      <c r="D6" s="12" t="s">
        <v>24</v>
      </c>
      <c r="E6" s="14" t="s">
        <v>25</v>
      </c>
      <c r="F6" s="13">
        <v>1</v>
      </c>
      <c r="G6" s="15">
        <v>117376.92</v>
      </c>
      <c r="H6" s="15" t="str">
        <f>TRUNC(G6 * (1 + 0 / 100), 2) &amp;CHAR(10)&amp; "(0.0%)"</f>
        <v xml:space="preserve">117376,92
(0.0%)</v>
      </c>
      <c r="I6" s="15">
        <f>TRUNC((F6 * 1 ) * TRUNC(G6 * (1 + 0 / 100), 2), 2)</f>
        <v>117376.92</v>
      </c>
      <c r="J6" s="16">
        <f t="shared" si="0"/>
        <v>0.02550833105089571</v>
      </c>
    </row>
    <row r="7" ht="26.100000000000001" customHeight="1">
      <c r="A7" s="12" t="s">
        <v>26</v>
      </c>
      <c r="B7" s="13" t="s">
        <v>27</v>
      </c>
      <c r="C7" s="12" t="s">
        <v>28</v>
      </c>
      <c r="D7" s="12" t="s">
        <v>29</v>
      </c>
      <c r="E7" s="14" t="s">
        <v>30</v>
      </c>
      <c r="F7" s="13">
        <v>60</v>
      </c>
      <c r="G7" s="15">
        <v>150.69999999999999</v>
      </c>
      <c r="H7" s="15">
        <f t="shared" ref="H7:H9" si="1">TRUNC(G7 * (1 + 23.5 / 100), 2)</f>
        <v>186.11000000000001</v>
      </c>
      <c r="I7" s="15">
        <f t="shared" ref="I7:I9" si="2">TRUNC(F7 * H7, 2)</f>
        <v>11166.6</v>
      </c>
      <c r="J7" s="16">
        <f t="shared" si="0"/>
        <v>0.0024267234948142451</v>
      </c>
    </row>
    <row r="8" ht="26.100000000000001" customHeight="1">
      <c r="A8" s="12" t="s">
        <v>31</v>
      </c>
      <c r="B8" s="13" t="s">
        <v>32</v>
      </c>
      <c r="C8" s="12" t="s">
        <v>28</v>
      </c>
      <c r="D8" s="12" t="s">
        <v>33</v>
      </c>
      <c r="E8" s="14" t="s">
        <v>34</v>
      </c>
      <c r="F8" s="13">
        <v>3</v>
      </c>
      <c r="G8" s="15">
        <v>7838.2200000000003</v>
      </c>
      <c r="H8" s="15">
        <f t="shared" si="1"/>
        <v>9680.2000000000007</v>
      </c>
      <c r="I8" s="15">
        <f t="shared" si="2"/>
        <v>29040.599999999999</v>
      </c>
      <c r="J8" s="16">
        <f t="shared" si="0"/>
        <v>0.0063110979459730411</v>
      </c>
    </row>
    <row r="9" ht="24" customHeight="1">
      <c r="A9" s="12" t="s">
        <v>35</v>
      </c>
      <c r="B9" s="13" t="s">
        <v>36</v>
      </c>
      <c r="C9" s="12" t="s">
        <v>28</v>
      </c>
      <c r="D9" s="12" t="s">
        <v>37</v>
      </c>
      <c r="E9" s="14" t="s">
        <v>38</v>
      </c>
      <c r="F9" s="13">
        <v>4</v>
      </c>
      <c r="G9" s="15">
        <v>543.65999999999997</v>
      </c>
      <c r="H9" s="15">
        <f t="shared" si="1"/>
        <v>671.41999999999996</v>
      </c>
      <c r="I9" s="15">
        <f t="shared" si="2"/>
        <v>2685.6799999999998</v>
      </c>
      <c r="J9" s="16">
        <f t="shared" si="0"/>
        <v>0.0005836514924464672</v>
      </c>
    </row>
    <row r="10" ht="24" customHeight="1">
      <c r="A10" s="12" t="s">
        <v>39</v>
      </c>
      <c r="B10" s="13" t="s">
        <v>40</v>
      </c>
      <c r="C10" s="12" t="s">
        <v>41</v>
      </c>
      <c r="D10" s="12" t="s">
        <v>42</v>
      </c>
      <c r="E10" s="14" t="s">
        <v>43</v>
      </c>
      <c r="F10" s="13">
        <v>1</v>
      </c>
      <c r="G10" s="15">
        <v>195628.20000000001</v>
      </c>
      <c r="H10" s="15" t="str">
        <f>TRUNC(G10 * (1 + 0 / 100), 2) &amp;CHAR(10)&amp; "(0.0%)"</f>
        <v xml:space="preserve">195628,2
(0.0%)</v>
      </c>
      <c r="I10" s="15">
        <f>TRUNC((F10 * 1 ) * TRUNC(G10 * (1 + 0 / 100), 2), 2)</f>
        <v>195628.20000000001</v>
      </c>
      <c r="J10" s="16">
        <f t="shared" si="0"/>
        <v>0.042513885084826189</v>
      </c>
      <c r="N10" s="17">
        <v>46134</v>
      </c>
      <c r="O10">
        <v>90</v>
      </c>
      <c r="P10" s="17">
        <f>N10-O10</f>
        <v>46044</v>
      </c>
    </row>
    <row r="11" ht="26.100000000000001" customHeight="1">
      <c r="A11" s="8" t="s">
        <v>44</v>
      </c>
      <c r="B11" s="8"/>
      <c r="C11" s="8"/>
      <c r="D11" s="8" t="s">
        <v>45</v>
      </c>
      <c r="E11" s="8"/>
      <c r="F11" s="9"/>
      <c r="G11" s="8"/>
      <c r="H11" s="8"/>
      <c r="I11" s="10">
        <v>294208.65000000002</v>
      </c>
      <c r="J11" s="11">
        <f t="shared" si="0"/>
        <v>0.06393737067080231</v>
      </c>
    </row>
    <row r="12" ht="24" customHeight="1">
      <c r="A12" s="12" t="s">
        <v>46</v>
      </c>
      <c r="B12" s="13" t="s">
        <v>47</v>
      </c>
      <c r="C12" s="12" t="s">
        <v>48</v>
      </c>
      <c r="D12" s="12" t="s">
        <v>49</v>
      </c>
      <c r="E12" s="14" t="s">
        <v>38</v>
      </c>
      <c r="F12" s="13">
        <v>14175</v>
      </c>
      <c r="G12" s="15">
        <v>0.93999999999999995</v>
      </c>
      <c r="H12" s="15">
        <f t="shared" ref="H12:H48" si="3">TRUNC(G12 * (1 + 23.5 / 100), 2)</f>
        <v>1.1599999999999999</v>
      </c>
      <c r="I12" s="15">
        <f t="shared" ref="I12:I48" si="4">TRUNC(F12 * H12, 2)</f>
        <v>16443</v>
      </c>
      <c r="J12" s="16">
        <f t="shared" si="0"/>
        <v>0.0035733897896611886</v>
      </c>
    </row>
    <row r="13" ht="26.100000000000001" customHeight="1">
      <c r="A13" s="12" t="s">
        <v>50</v>
      </c>
      <c r="B13" s="13" t="s">
        <v>51</v>
      </c>
      <c r="C13" s="12" t="s">
        <v>48</v>
      </c>
      <c r="D13" s="12" t="s">
        <v>52</v>
      </c>
      <c r="E13" s="14" t="s">
        <v>53</v>
      </c>
      <c r="F13" s="13">
        <v>2835</v>
      </c>
      <c r="G13" s="15">
        <v>8.3900000000000006</v>
      </c>
      <c r="H13" s="15">
        <f t="shared" si="3"/>
        <v>10.359999999999999</v>
      </c>
      <c r="I13" s="15">
        <f t="shared" si="4"/>
        <v>29370.599999999999</v>
      </c>
      <c r="J13" s="16">
        <f t="shared" si="0"/>
        <v>0.0063828134863603298</v>
      </c>
    </row>
    <row r="14" ht="24" customHeight="1">
      <c r="A14" s="12" t="s">
        <v>54</v>
      </c>
      <c r="B14" s="13" t="s">
        <v>55</v>
      </c>
      <c r="C14" s="12" t="s">
        <v>56</v>
      </c>
      <c r="D14" s="12" t="s">
        <v>57</v>
      </c>
      <c r="E14" s="14" t="s">
        <v>58</v>
      </c>
      <c r="F14" s="13">
        <v>4725</v>
      </c>
      <c r="G14" s="15">
        <v>1.6799999999999999</v>
      </c>
      <c r="H14" s="15">
        <f t="shared" si="3"/>
        <v>2.0699999999999998</v>
      </c>
      <c r="I14" s="15">
        <f t="shared" si="4"/>
        <v>9780.75</v>
      </c>
      <c r="J14" s="16">
        <f t="shared" si="0"/>
        <v>0.0021255508231605344</v>
      </c>
    </row>
    <row r="15" ht="51.950000000000003" customHeight="1">
      <c r="A15" s="12" t="s">
        <v>59</v>
      </c>
      <c r="B15" s="13" t="s">
        <v>60</v>
      </c>
      <c r="C15" s="12" t="s">
        <v>28</v>
      </c>
      <c r="D15" s="12" t="s">
        <v>61</v>
      </c>
      <c r="E15" s="14" t="s">
        <v>53</v>
      </c>
      <c r="F15" s="13">
        <v>2835</v>
      </c>
      <c r="G15" s="15">
        <v>7.4000000000000004</v>
      </c>
      <c r="H15" s="15">
        <f t="shared" si="3"/>
        <v>9.1300000000000008</v>
      </c>
      <c r="I15" s="15">
        <f t="shared" si="4"/>
        <v>25883.549999999999</v>
      </c>
      <c r="J15" s="16">
        <f t="shared" si="0"/>
        <v>0.0056250084102770085</v>
      </c>
    </row>
    <row r="16" ht="26.100000000000001" customHeight="1">
      <c r="A16" s="12" t="s">
        <v>62</v>
      </c>
      <c r="B16" s="13" t="s">
        <v>63</v>
      </c>
      <c r="C16" s="12" t="s">
        <v>56</v>
      </c>
      <c r="D16" s="12" t="s">
        <v>64</v>
      </c>
      <c r="E16" s="14" t="s">
        <v>53</v>
      </c>
      <c r="F16" s="13">
        <v>1500</v>
      </c>
      <c r="G16" s="15">
        <v>3.46</v>
      </c>
      <c r="H16" s="15">
        <f t="shared" si="3"/>
        <v>4.2699999999999996</v>
      </c>
      <c r="I16" s="15">
        <f t="shared" si="4"/>
        <v>6405</v>
      </c>
      <c r="J16" s="16">
        <f t="shared" si="0"/>
        <v>0.0013919334429714719</v>
      </c>
    </row>
    <row r="17" ht="26.100000000000001" customHeight="1">
      <c r="A17" s="18" t="s">
        <v>65</v>
      </c>
      <c r="B17" s="19" t="s">
        <v>66</v>
      </c>
      <c r="C17" s="18" t="s">
        <v>28</v>
      </c>
      <c r="D17" s="18" t="s">
        <v>67</v>
      </c>
      <c r="E17" s="20" t="s">
        <v>53</v>
      </c>
      <c r="F17" s="19">
        <v>1500</v>
      </c>
      <c r="G17" s="21">
        <v>54.259999999999998</v>
      </c>
      <c r="H17" s="21">
        <f t="shared" si="3"/>
        <v>67.010000000000005</v>
      </c>
      <c r="I17" s="21">
        <f t="shared" si="4"/>
        <v>100515</v>
      </c>
      <c r="J17" s="22">
        <f t="shared" si="0"/>
        <v>0.021843901642510148</v>
      </c>
    </row>
    <row r="18" ht="24" customHeight="1">
      <c r="A18" s="12" t="s">
        <v>68</v>
      </c>
      <c r="B18" s="13" t="s">
        <v>69</v>
      </c>
      <c r="C18" s="12" t="s">
        <v>56</v>
      </c>
      <c r="D18" s="12" t="s">
        <v>70</v>
      </c>
      <c r="E18" s="14" t="s">
        <v>58</v>
      </c>
      <c r="F18" s="13">
        <v>1700</v>
      </c>
      <c r="G18" s="15">
        <v>29.809999999999999</v>
      </c>
      <c r="H18" s="15">
        <f t="shared" si="3"/>
        <v>36.810000000000002</v>
      </c>
      <c r="I18" s="15">
        <f t="shared" si="4"/>
        <v>62577</v>
      </c>
      <c r="J18" s="16">
        <f t="shared" si="0"/>
        <v>0.013599222335804184</v>
      </c>
    </row>
    <row r="19" ht="39" customHeight="1">
      <c r="A19" s="12" t="s">
        <v>71</v>
      </c>
      <c r="B19" s="13" t="s">
        <v>72</v>
      </c>
      <c r="C19" s="12" t="s">
        <v>48</v>
      </c>
      <c r="D19" s="12" t="s">
        <v>73</v>
      </c>
      <c r="E19" s="14" t="s">
        <v>38</v>
      </c>
      <c r="F19" s="13">
        <v>14175</v>
      </c>
      <c r="G19" s="15">
        <v>2.4700000000000002</v>
      </c>
      <c r="H19" s="15">
        <f t="shared" si="3"/>
        <v>3.0499999999999998</v>
      </c>
      <c r="I19" s="15">
        <f t="shared" si="4"/>
        <v>43233.75</v>
      </c>
      <c r="J19" s="16">
        <f t="shared" si="0"/>
        <v>0.0093955507400574362</v>
      </c>
    </row>
    <row r="20" ht="24" customHeight="1">
      <c r="A20" s="8" t="s">
        <v>74</v>
      </c>
      <c r="B20" s="8"/>
      <c r="C20" s="8"/>
      <c r="D20" s="8" t="s">
        <v>75</v>
      </c>
      <c r="E20" s="8"/>
      <c r="F20" s="9"/>
      <c r="G20" s="8"/>
      <c r="H20" s="8"/>
      <c r="I20" s="10">
        <v>2967212.5699999998</v>
      </c>
      <c r="J20" s="11">
        <f t="shared" si="0"/>
        <v>0.6448340997015346</v>
      </c>
    </row>
    <row r="21" ht="26.100000000000001" customHeight="1">
      <c r="A21" s="12" t="s">
        <v>76</v>
      </c>
      <c r="B21" s="13" t="s">
        <v>77</v>
      </c>
      <c r="C21" s="12" t="s">
        <v>48</v>
      </c>
      <c r="D21" s="12" t="s">
        <v>78</v>
      </c>
      <c r="E21" s="14" t="s">
        <v>53</v>
      </c>
      <c r="F21" s="13">
        <v>4961.25</v>
      </c>
      <c r="G21" s="15">
        <v>181.38</v>
      </c>
      <c r="H21" s="15">
        <f t="shared" si="3"/>
        <v>224</v>
      </c>
      <c r="I21" s="15">
        <f t="shared" si="4"/>
        <v>1111320</v>
      </c>
      <c r="J21" s="16">
        <f t="shared" si="0"/>
        <v>0.24151186164606653</v>
      </c>
    </row>
    <row r="22" ht="51.950000000000003" customHeight="1">
      <c r="A22" s="12" t="s">
        <v>79</v>
      </c>
      <c r="B22" s="13" t="s">
        <v>80</v>
      </c>
      <c r="C22" s="12" t="s">
        <v>28</v>
      </c>
      <c r="D22" s="12" t="s">
        <v>81</v>
      </c>
      <c r="E22" s="14" t="s">
        <v>53</v>
      </c>
      <c r="F22" s="13">
        <v>2835</v>
      </c>
      <c r="G22" s="15">
        <v>220.97</v>
      </c>
      <c r="H22" s="15">
        <f t="shared" si="3"/>
        <v>272.88999999999999</v>
      </c>
      <c r="I22" s="15">
        <f t="shared" si="4"/>
        <v>773643.15000000002</v>
      </c>
      <c r="J22" s="16">
        <f t="shared" si="0"/>
        <v>0.16812798960355893</v>
      </c>
    </row>
    <row r="23" ht="39" customHeight="1">
      <c r="A23" s="12" t="s">
        <v>82</v>
      </c>
      <c r="B23" s="13" t="s">
        <v>83</v>
      </c>
      <c r="C23" s="12" t="s">
        <v>28</v>
      </c>
      <c r="D23" s="12" t="s">
        <v>84</v>
      </c>
      <c r="E23" s="14" t="s">
        <v>85</v>
      </c>
      <c r="F23" s="13">
        <v>38981.25</v>
      </c>
      <c r="G23" s="15">
        <v>2.6200000000000001</v>
      </c>
      <c r="H23" s="15">
        <f t="shared" si="3"/>
        <v>3.23</v>
      </c>
      <c r="I23" s="15">
        <f t="shared" si="4"/>
        <v>125909.42999999999</v>
      </c>
      <c r="J23" s="16">
        <f t="shared" si="0"/>
        <v>0.027362614582744034</v>
      </c>
    </row>
    <row r="24" ht="39" customHeight="1">
      <c r="A24" s="12" t="s">
        <v>86</v>
      </c>
      <c r="B24" s="13" t="s">
        <v>87</v>
      </c>
      <c r="C24" s="12" t="s">
        <v>28</v>
      </c>
      <c r="D24" s="12" t="s">
        <v>88</v>
      </c>
      <c r="E24" s="14" t="s">
        <v>38</v>
      </c>
      <c r="F24" s="13">
        <v>14175</v>
      </c>
      <c r="G24" s="15">
        <v>7.6699999999999999</v>
      </c>
      <c r="H24" s="15">
        <f t="shared" si="3"/>
        <v>9.4700000000000006</v>
      </c>
      <c r="I24" s="15">
        <f t="shared" si="4"/>
        <v>134237.25</v>
      </c>
      <c r="J24" s="16">
        <f t="shared" si="0"/>
        <v>0.029172414920768497</v>
      </c>
    </row>
    <row r="25" ht="24" customHeight="1">
      <c r="A25" s="12" t="s">
        <v>89</v>
      </c>
      <c r="B25" s="13" t="s">
        <v>90</v>
      </c>
      <c r="C25" s="12" t="s">
        <v>48</v>
      </c>
      <c r="D25" s="12" t="s">
        <v>91</v>
      </c>
      <c r="E25" s="14" t="s">
        <v>38</v>
      </c>
      <c r="F25" s="13">
        <v>14175</v>
      </c>
      <c r="G25" s="15">
        <v>1.6499999999999999</v>
      </c>
      <c r="H25" s="15">
        <f t="shared" si="3"/>
        <v>2.0299999999999998</v>
      </c>
      <c r="I25" s="15">
        <f t="shared" si="4"/>
        <v>28775.25</v>
      </c>
      <c r="J25" s="16">
        <f t="shared" si="0"/>
        <v>0.0062534321319070796</v>
      </c>
    </row>
    <row r="26" ht="51.950000000000003" customHeight="1">
      <c r="A26" s="12" t="s">
        <v>92</v>
      </c>
      <c r="B26" s="13" t="s">
        <v>93</v>
      </c>
      <c r="C26" s="12" t="s">
        <v>94</v>
      </c>
      <c r="D26" s="12" t="s">
        <v>95</v>
      </c>
      <c r="E26" s="14" t="s">
        <v>96</v>
      </c>
      <c r="F26" s="13">
        <v>1181.25</v>
      </c>
      <c r="G26" s="15">
        <v>539.51999999999998</v>
      </c>
      <c r="H26" s="15">
        <f t="shared" si="3"/>
        <v>666.29999999999995</v>
      </c>
      <c r="I26" s="15">
        <f t="shared" si="4"/>
        <v>787066.87</v>
      </c>
      <c r="J26" s="16">
        <f t="shared" si="0"/>
        <v>0.17104523000903668</v>
      </c>
    </row>
    <row r="27" ht="26.100000000000001" customHeight="1">
      <c r="A27" s="12" t="s">
        <v>97</v>
      </c>
      <c r="B27" s="13" t="s">
        <v>98</v>
      </c>
      <c r="C27" s="12" t="s">
        <v>48</v>
      </c>
      <c r="D27" s="12" t="s">
        <v>99</v>
      </c>
      <c r="E27" s="14" t="s">
        <v>100</v>
      </c>
      <c r="F27" s="13">
        <v>5906.25</v>
      </c>
      <c r="G27" s="15">
        <v>0.85999999999999999</v>
      </c>
      <c r="H27" s="15">
        <f t="shared" si="3"/>
        <v>1.0600000000000001</v>
      </c>
      <c r="I27" s="15">
        <f t="shared" si="4"/>
        <v>6260.6199999999999</v>
      </c>
      <c r="J27" s="16">
        <f t="shared" si="0"/>
        <v>0.0013605568074529363</v>
      </c>
    </row>
    <row r="28" ht="24" customHeight="1">
      <c r="A28" s="8" t="s">
        <v>101</v>
      </c>
      <c r="B28" s="8"/>
      <c r="C28" s="8"/>
      <c r="D28" s="8" t="s">
        <v>102</v>
      </c>
      <c r="E28" s="8"/>
      <c r="F28" s="9"/>
      <c r="G28" s="8"/>
      <c r="H28" s="8"/>
      <c r="I28" s="10">
        <v>458138.77000000002</v>
      </c>
      <c r="J28" s="11">
        <f t="shared" si="0"/>
        <v>0.099562634736114805</v>
      </c>
    </row>
    <row r="29" ht="24" customHeight="1">
      <c r="A29" s="12" t="s">
        <v>103</v>
      </c>
      <c r="B29" s="13" t="s">
        <v>104</v>
      </c>
      <c r="C29" s="12" t="s">
        <v>105</v>
      </c>
      <c r="D29" s="12" t="s">
        <v>106</v>
      </c>
      <c r="E29" s="14" t="s">
        <v>53</v>
      </c>
      <c r="F29" s="13">
        <v>330</v>
      </c>
      <c r="G29" s="15">
        <v>205.91999999999999</v>
      </c>
      <c r="H29" s="15">
        <f t="shared" si="3"/>
        <v>254.31</v>
      </c>
      <c r="I29" s="15">
        <f t="shared" si="4"/>
        <v>83922.300000000003</v>
      </c>
      <c r="J29" s="16">
        <f t="shared" si="0"/>
        <v>0.018237979075891454</v>
      </c>
    </row>
    <row r="30" ht="26.100000000000001" customHeight="1">
      <c r="A30" s="12" t="s">
        <v>107</v>
      </c>
      <c r="B30" s="13" t="s">
        <v>108</v>
      </c>
      <c r="C30" s="12" t="s">
        <v>28</v>
      </c>
      <c r="D30" s="12" t="s">
        <v>109</v>
      </c>
      <c r="E30" s="14" t="s">
        <v>38</v>
      </c>
      <c r="F30" s="13">
        <v>3300</v>
      </c>
      <c r="G30" s="15">
        <v>2.0899999999999999</v>
      </c>
      <c r="H30" s="15">
        <f t="shared" si="3"/>
        <v>2.5800000000000001</v>
      </c>
      <c r="I30" s="15">
        <f t="shared" si="4"/>
        <v>8514</v>
      </c>
      <c r="J30" s="16">
        <f t="shared" si="0"/>
        <v>0.0018502609419920549</v>
      </c>
    </row>
    <row r="31" ht="51.950000000000003" customHeight="1">
      <c r="A31" s="12" t="s">
        <v>110</v>
      </c>
      <c r="B31" s="13" t="s">
        <v>93</v>
      </c>
      <c r="C31" s="12" t="s">
        <v>94</v>
      </c>
      <c r="D31" s="12" t="s">
        <v>111</v>
      </c>
      <c r="E31" s="14" t="s">
        <v>96</v>
      </c>
      <c r="F31" s="13">
        <v>330</v>
      </c>
      <c r="G31" s="15">
        <v>539.51999999999998</v>
      </c>
      <c r="H31" s="15">
        <f t="shared" si="3"/>
        <v>666.29999999999995</v>
      </c>
      <c r="I31" s="15">
        <f t="shared" si="4"/>
        <v>219879</v>
      </c>
      <c r="J31" s="16">
        <f t="shared" si="0"/>
        <v>0.047784064560050625</v>
      </c>
    </row>
    <row r="32" ht="26.100000000000001" customHeight="1">
      <c r="A32" s="12" t="s">
        <v>112</v>
      </c>
      <c r="B32" s="13" t="s">
        <v>98</v>
      </c>
      <c r="C32" s="12" t="s">
        <v>48</v>
      </c>
      <c r="D32" s="12" t="s">
        <v>99</v>
      </c>
      <c r="E32" s="14" t="s">
        <v>100</v>
      </c>
      <c r="F32" s="13">
        <v>1650</v>
      </c>
      <c r="G32" s="15">
        <v>0.85999999999999999</v>
      </c>
      <c r="H32" s="15">
        <f t="shared" si="3"/>
        <v>1.0600000000000001</v>
      </c>
      <c r="I32" s="15">
        <f t="shared" si="4"/>
        <v>1749</v>
      </c>
      <c r="J32" s="16">
        <f t="shared" si="0"/>
        <v>0.00038009236405263142</v>
      </c>
    </row>
    <row r="33" ht="24" customHeight="1">
      <c r="A33" s="12" t="s">
        <v>113</v>
      </c>
      <c r="B33" s="13" t="s">
        <v>90</v>
      </c>
      <c r="C33" s="12" t="s">
        <v>48</v>
      </c>
      <c r="D33" s="12" t="s">
        <v>91</v>
      </c>
      <c r="E33" s="14" t="s">
        <v>38</v>
      </c>
      <c r="F33" s="13">
        <v>3300</v>
      </c>
      <c r="G33" s="15">
        <v>1.6499999999999999</v>
      </c>
      <c r="H33" s="15">
        <f t="shared" si="3"/>
        <v>2.0299999999999998</v>
      </c>
      <c r="I33" s="15">
        <f t="shared" si="4"/>
        <v>6699</v>
      </c>
      <c r="J33" s="16">
        <f t="shared" si="0"/>
        <v>0.0014558254698619657</v>
      </c>
    </row>
    <row r="34" ht="39" customHeight="1">
      <c r="A34" s="12" t="s">
        <v>114</v>
      </c>
      <c r="B34" s="13" t="s">
        <v>83</v>
      </c>
      <c r="C34" s="12" t="s">
        <v>28</v>
      </c>
      <c r="D34" s="12" t="s">
        <v>84</v>
      </c>
      <c r="E34" s="14" t="s">
        <v>85</v>
      </c>
      <c r="F34" s="13">
        <v>330</v>
      </c>
      <c r="G34" s="15">
        <v>2.6200000000000001</v>
      </c>
      <c r="H34" s="15">
        <f t="shared" si="3"/>
        <v>3.23</v>
      </c>
      <c r="I34" s="15">
        <f t="shared" si="4"/>
        <v>1065.9000000000001</v>
      </c>
      <c r="J34" s="16">
        <f t="shared" si="0"/>
        <v>0.00023164119545094334</v>
      </c>
    </row>
    <row r="35" ht="39" customHeight="1">
      <c r="A35" s="12" t="s">
        <v>115</v>
      </c>
      <c r="B35" s="13" t="s">
        <v>116</v>
      </c>
      <c r="C35" s="12" t="s">
        <v>28</v>
      </c>
      <c r="D35" s="12" t="s">
        <v>117</v>
      </c>
      <c r="E35" s="14" t="s">
        <v>38</v>
      </c>
      <c r="F35" s="13">
        <v>3300</v>
      </c>
      <c r="G35" s="15">
        <v>8.1099999999999994</v>
      </c>
      <c r="H35" s="15">
        <f t="shared" si="3"/>
        <v>10.01</v>
      </c>
      <c r="I35" s="15">
        <f t="shared" si="4"/>
        <v>33033</v>
      </c>
      <c r="J35" s="16">
        <f t="shared" si="0"/>
        <v>0.0071787255927676244</v>
      </c>
    </row>
    <row r="36" ht="51.950000000000003" customHeight="1">
      <c r="A36" s="12" t="s">
        <v>118</v>
      </c>
      <c r="B36" s="13" t="s">
        <v>80</v>
      </c>
      <c r="C36" s="12" t="s">
        <v>28</v>
      </c>
      <c r="D36" s="12" t="s">
        <v>81</v>
      </c>
      <c r="E36" s="14" t="s">
        <v>53</v>
      </c>
      <c r="F36" s="13">
        <v>337.5</v>
      </c>
      <c r="G36" s="15">
        <v>220.97</v>
      </c>
      <c r="H36" s="15">
        <f t="shared" si="3"/>
        <v>272.88999999999999</v>
      </c>
      <c r="I36" s="15">
        <f t="shared" si="4"/>
        <v>92100.369999999995</v>
      </c>
      <c r="J36" s="16">
        <f t="shared" si="0"/>
        <v>0.020015235770967442</v>
      </c>
    </row>
    <row r="37" ht="39" customHeight="1">
      <c r="A37" s="12" t="s">
        <v>119</v>
      </c>
      <c r="B37" s="13" t="s">
        <v>120</v>
      </c>
      <c r="C37" s="12" t="s">
        <v>28</v>
      </c>
      <c r="D37" s="12" t="s">
        <v>121</v>
      </c>
      <c r="E37" s="14" t="s">
        <v>53</v>
      </c>
      <c r="F37" s="13">
        <v>60</v>
      </c>
      <c r="G37" s="15">
        <v>150.83000000000001</v>
      </c>
      <c r="H37" s="15">
        <f t="shared" si="3"/>
        <v>186.27000000000001</v>
      </c>
      <c r="I37" s="15">
        <f t="shared" si="4"/>
        <v>11176.200000000001</v>
      </c>
      <c r="J37" s="16">
        <f t="shared" si="0"/>
        <v>0.0024288097650800571</v>
      </c>
    </row>
    <row r="38" ht="24" customHeight="1">
      <c r="A38" s="8" t="s">
        <v>122</v>
      </c>
      <c r="B38" s="8"/>
      <c r="C38" s="8"/>
      <c r="D38" s="8" t="s">
        <v>123</v>
      </c>
      <c r="E38" s="8"/>
      <c r="F38" s="9"/>
      <c r="G38" s="8"/>
      <c r="H38" s="8"/>
      <c r="I38" s="10">
        <v>523946.58000000002</v>
      </c>
      <c r="J38" s="11">
        <f t="shared" si="0"/>
        <v>0.11386397611749068</v>
      </c>
    </row>
    <row r="39" ht="26.100000000000001" customHeight="1">
      <c r="A39" s="12" t="s">
        <v>124</v>
      </c>
      <c r="B39" s="13" t="s">
        <v>125</v>
      </c>
      <c r="C39" s="12" t="s">
        <v>48</v>
      </c>
      <c r="D39" s="12" t="s">
        <v>126</v>
      </c>
      <c r="E39" s="14" t="s">
        <v>38</v>
      </c>
      <c r="F39" s="13">
        <v>4252.5</v>
      </c>
      <c r="G39" s="15">
        <v>27.879999999999999</v>
      </c>
      <c r="H39" s="15">
        <f t="shared" si="3"/>
        <v>34.43</v>
      </c>
      <c r="I39" s="15">
        <f t="shared" si="4"/>
        <v>146413.57000000001</v>
      </c>
      <c r="J39" s="16">
        <f t="shared" si="0"/>
        <v>0.031818570583582298</v>
      </c>
    </row>
    <row r="40" ht="26.100000000000001" customHeight="1">
      <c r="A40" s="12" t="s">
        <v>127</v>
      </c>
      <c r="B40" s="13" t="s">
        <v>128</v>
      </c>
      <c r="C40" s="12" t="s">
        <v>48</v>
      </c>
      <c r="D40" s="12" t="s">
        <v>129</v>
      </c>
      <c r="E40" s="14" t="s">
        <v>25</v>
      </c>
      <c r="F40" s="13">
        <v>2362.5</v>
      </c>
      <c r="G40" s="15">
        <v>91.510000000000005</v>
      </c>
      <c r="H40" s="15">
        <f t="shared" si="3"/>
        <v>113.01000000000001</v>
      </c>
      <c r="I40" s="15">
        <f t="shared" si="4"/>
        <v>266986.12</v>
      </c>
      <c r="J40" s="16">
        <f t="shared" si="0"/>
        <v>0.058021375368804771</v>
      </c>
    </row>
    <row r="41" ht="39" customHeight="1">
      <c r="A41" s="12" t="s">
        <v>130</v>
      </c>
      <c r="B41" s="13" t="s">
        <v>131</v>
      </c>
      <c r="C41" s="12" t="s">
        <v>48</v>
      </c>
      <c r="D41" s="12" t="s">
        <v>132</v>
      </c>
      <c r="E41" s="14" t="s">
        <v>25</v>
      </c>
      <c r="F41" s="13">
        <v>6</v>
      </c>
      <c r="G41" s="15">
        <v>487.57999999999998</v>
      </c>
      <c r="H41" s="15">
        <f t="shared" si="3"/>
        <v>602.15999999999997</v>
      </c>
      <c r="I41" s="15">
        <f t="shared" si="4"/>
        <v>3612.96</v>
      </c>
      <c r="J41" s="16">
        <f t="shared" si="0"/>
        <v>0.00078516781453836213</v>
      </c>
    </row>
    <row r="42" ht="39" customHeight="1">
      <c r="A42" s="12" t="s">
        <v>133</v>
      </c>
      <c r="B42" s="13" t="s">
        <v>134</v>
      </c>
      <c r="C42" s="12" t="s">
        <v>48</v>
      </c>
      <c r="D42" s="12" t="s">
        <v>135</v>
      </c>
      <c r="E42" s="14" t="s">
        <v>25</v>
      </c>
      <c r="F42" s="13">
        <v>6</v>
      </c>
      <c r="G42" s="15">
        <v>294.36000000000001</v>
      </c>
      <c r="H42" s="15">
        <f t="shared" si="3"/>
        <v>363.52999999999997</v>
      </c>
      <c r="I42" s="15">
        <f t="shared" si="4"/>
        <v>2181.1799999999998</v>
      </c>
      <c r="J42" s="16">
        <f t="shared" si="0"/>
        <v>0.00047401364358165728</v>
      </c>
    </row>
    <row r="43" ht="39" customHeight="1">
      <c r="A43" s="12" t="s">
        <v>136</v>
      </c>
      <c r="B43" s="13" t="s">
        <v>137</v>
      </c>
      <c r="C43" s="12" t="s">
        <v>48</v>
      </c>
      <c r="D43" s="12" t="s">
        <v>138</v>
      </c>
      <c r="E43" s="14" t="s">
        <v>25</v>
      </c>
      <c r="F43" s="13">
        <v>400</v>
      </c>
      <c r="G43" s="15">
        <v>40.240000000000002</v>
      </c>
      <c r="H43" s="15">
        <f t="shared" si="3"/>
        <v>49.689999999999998</v>
      </c>
      <c r="I43" s="15">
        <f t="shared" si="4"/>
        <v>19876</v>
      </c>
      <c r="J43" s="16">
        <f t="shared" si="0"/>
        <v>0.0043194487295083487</v>
      </c>
    </row>
    <row r="44" ht="24" customHeight="1">
      <c r="A44" s="12" t="s">
        <v>139</v>
      </c>
      <c r="B44" s="13" t="s">
        <v>140</v>
      </c>
      <c r="C44" s="12" t="s">
        <v>28</v>
      </c>
      <c r="D44" s="12" t="s">
        <v>141</v>
      </c>
      <c r="E44" s="14" t="s">
        <v>38</v>
      </c>
      <c r="F44" s="13">
        <v>4725</v>
      </c>
      <c r="G44" s="15">
        <v>12.16</v>
      </c>
      <c r="H44" s="15">
        <f t="shared" si="3"/>
        <v>15.01</v>
      </c>
      <c r="I44" s="15">
        <f t="shared" si="4"/>
        <v>70922.25</v>
      </c>
      <c r="J44" s="16">
        <f t="shared" si="0"/>
        <v>0.015412810558280012</v>
      </c>
    </row>
    <row r="45" ht="39" customHeight="1">
      <c r="A45" s="12" t="s">
        <v>142</v>
      </c>
      <c r="B45" s="13" t="s">
        <v>143</v>
      </c>
      <c r="C45" s="12" t="s">
        <v>144</v>
      </c>
      <c r="D45" s="12" t="s">
        <v>145</v>
      </c>
      <c r="E45" s="14" t="s">
        <v>38</v>
      </c>
      <c r="F45" s="13">
        <v>42</v>
      </c>
      <c r="G45" s="15">
        <v>269.02999999999997</v>
      </c>
      <c r="H45" s="15">
        <f t="shared" si="3"/>
        <v>332.25</v>
      </c>
      <c r="I45" s="15">
        <f t="shared" si="4"/>
        <v>13954.5</v>
      </c>
      <c r="J45" s="16">
        <f t="shared" si="0"/>
        <v>0.0030325894191952233</v>
      </c>
    </row>
    <row r="46" ht="24" customHeight="1">
      <c r="A46" s="8" t="s">
        <v>146</v>
      </c>
      <c r="B46" s="8"/>
      <c r="C46" s="8"/>
      <c r="D46" s="8" t="s">
        <v>147</v>
      </c>
      <c r="E46" s="8"/>
      <c r="F46" s="9"/>
      <c r="G46" s="8"/>
      <c r="H46" s="8"/>
      <c r="I46" s="10">
        <v>2108.5500000000002</v>
      </c>
      <c r="J46" s="11">
        <f t="shared" si="0"/>
        <v>0.00045822970510187315</v>
      </c>
    </row>
    <row r="47" ht="39" customHeight="1">
      <c r="A47" s="12" t="s">
        <v>148</v>
      </c>
      <c r="B47" s="13" t="s">
        <v>149</v>
      </c>
      <c r="C47" s="12" t="s">
        <v>94</v>
      </c>
      <c r="D47" s="12" t="s">
        <v>150</v>
      </c>
      <c r="E47" s="14" t="s">
        <v>151</v>
      </c>
      <c r="F47" s="13">
        <v>1</v>
      </c>
      <c r="G47" s="15">
        <v>501.31999999999999</v>
      </c>
      <c r="H47" s="15">
        <f t="shared" si="3"/>
        <v>619.13</v>
      </c>
      <c r="I47" s="15">
        <f t="shared" si="4"/>
        <v>619.13</v>
      </c>
      <c r="J47" s="16">
        <f t="shared" si="0"/>
        <v>0.00013454921975752183</v>
      </c>
    </row>
    <row r="48" ht="26.100000000000001" customHeight="1">
      <c r="A48" s="12" t="s">
        <v>152</v>
      </c>
      <c r="B48" s="13" t="s">
        <v>153</v>
      </c>
      <c r="C48" s="12" t="s">
        <v>94</v>
      </c>
      <c r="D48" s="12" t="s">
        <v>154</v>
      </c>
      <c r="E48" s="14" t="s">
        <v>43</v>
      </c>
      <c r="F48" s="13">
        <v>1</v>
      </c>
      <c r="G48" s="15">
        <v>1206.01</v>
      </c>
      <c r="H48" s="15">
        <f t="shared" si="3"/>
        <v>1489.4200000000001</v>
      </c>
      <c r="I48" s="15">
        <f t="shared" si="4"/>
        <v>1489.4200000000001</v>
      </c>
      <c r="J48" s="16">
        <f t="shared" si="0"/>
        <v>0.00032368048534435126</v>
      </c>
    </row>
    <row r="49">
      <c r="A49" s="23"/>
      <c r="B49" s="23"/>
      <c r="C49" s="23"/>
      <c r="D49" s="23"/>
      <c r="E49" s="23"/>
      <c r="F49" s="23"/>
      <c r="G49" s="23"/>
      <c r="H49" s="23"/>
      <c r="I49" s="23"/>
      <c r="J49" s="23"/>
    </row>
    <row r="50">
      <c r="A50" s="24"/>
      <c r="B50" s="24"/>
      <c r="C50" s="24"/>
      <c r="D50" s="25"/>
      <c r="E50" s="24"/>
      <c r="F50" s="2" t="s">
        <v>155</v>
      </c>
      <c r="G50" s="24"/>
      <c r="H50" s="26">
        <v>3785996.7999999998</v>
      </c>
      <c r="I50" s="24"/>
      <c r="J50" s="24"/>
    </row>
    <row r="51">
      <c r="A51" s="24"/>
      <c r="B51" s="24"/>
      <c r="C51" s="24"/>
      <c r="D51" s="25"/>
      <c r="E51" s="24"/>
      <c r="F51" s="2" t="s">
        <v>156</v>
      </c>
      <c r="G51" s="24"/>
      <c r="H51" s="26">
        <v>815516.31999999995</v>
      </c>
      <c r="I51" s="24"/>
      <c r="J51" s="24"/>
    </row>
    <row r="52">
      <c r="A52" s="24"/>
      <c r="B52" s="24"/>
      <c r="C52" s="24"/>
      <c r="D52" s="25"/>
      <c r="E52" s="24"/>
      <c r="F52" s="2" t="s">
        <v>157</v>
      </c>
      <c r="G52" s="24"/>
      <c r="H52" s="26">
        <v>4601513.1200000001</v>
      </c>
      <c r="I52" s="24"/>
      <c r="J52" s="24"/>
    </row>
    <row r="53" ht="60" customHeight="1">
      <c r="A53" s="27"/>
      <c r="B53" s="27"/>
      <c r="C53" s="27"/>
      <c r="D53" s="27"/>
      <c r="E53" s="27"/>
      <c r="F53" s="27"/>
      <c r="G53" s="27"/>
      <c r="H53" s="27"/>
      <c r="I53" s="27"/>
      <c r="J53" s="27"/>
    </row>
    <row r="54" ht="69.950000000000003" customHeight="1">
      <c r="A54" s="23" t="s">
        <v>158</v>
      </c>
      <c r="B54" s="4"/>
      <c r="C54" s="4"/>
      <c r="D54" s="4"/>
      <c r="E54" s="4"/>
      <c r="F54" s="4"/>
      <c r="G54" s="4"/>
      <c r="H54" s="4"/>
      <c r="I54" s="4"/>
      <c r="J54" s="4"/>
    </row>
  </sheetData>
  <mergeCells count="17">
    <mergeCell ref="E1:F1"/>
    <mergeCell ref="G1:H1"/>
    <mergeCell ref="I1:J1"/>
    <mergeCell ref="E2:F2"/>
    <mergeCell ref="G2:H2"/>
    <mergeCell ref="I2:J2"/>
    <mergeCell ref="A3:J3"/>
    <mergeCell ref="A50:C50"/>
    <mergeCell ref="F50:G50"/>
    <mergeCell ref="H50:J50"/>
    <mergeCell ref="A51:C51"/>
    <mergeCell ref="F51:G51"/>
    <mergeCell ref="H51:J51"/>
    <mergeCell ref="A52:C52"/>
    <mergeCell ref="F52:G52"/>
    <mergeCell ref="H52:J52"/>
    <mergeCell ref="A54:J54"/>
  </mergeCells>
  <printOptions headings="0" gridLines="0"/>
  <pageMargins left="0.5" right="0.5" top="1" bottom="1" header="0.5" footer="0.5"/>
  <pageSetup paperSize="9" scale="100" fitToWidth="1" fitToHeight="0" pageOrder="downThenOver" orientation="landscape" usePrinterDefaults="1" blackAndWhite="0" draft="0" cellComments="none" useFirstPageNumber="0" errors="displayed" horizontalDpi="600" verticalDpi="600" copies="1"/>
  <headerFooter>
    <oddHeader>&amp;L &amp;CPrefeitura Municipal de Itaipulândia
CNPJ: 95.725.057/0001-64 &amp;R</oddHeader>
    <oddFooter>&amp;L &amp;CRua São Miguel do Iguaçú  - Centro - Itaipulândia / PR
 / claudiomilani.dp01@gmail.com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onlyoffice/8.3.0.94</Application>
  <DocSecurity>0</DocSecurity>
  <ScaleCrop>0</ScaleCrop>
  <HeadingPairs>
    <vt:vector size="0" baseType="variant"/>
  </HeadingPairs>
  <TitlesOfParts>
    <vt:vector size="0" baseType="lpstr"/>
  </TitlesOfParts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Iara Paloma Lavall</cp:lastModifiedBy>
  <cp:revision>2</cp:revision>
  <dcterms:created xsi:type="dcterms:W3CDTF">2026-01-22T11:12:48Z</dcterms:created>
  <dcterms:modified xsi:type="dcterms:W3CDTF">2026-04-17T16:52:32Z</dcterms:modified>
</cp:coreProperties>
</file>